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75" windowWidth="15480" windowHeight="7575" activeTab="4"/>
  </bookViews>
  <sheets>
    <sheet name="мужчины город" sheetId="1" r:id="rId1"/>
    <sheet name="Мужчины край" sheetId="2" r:id="rId2"/>
    <sheet name="девушки город" sheetId="3" r:id="rId3"/>
    <sheet name="Девушки край" sheetId="4" r:id="rId4"/>
    <sheet name="Клубы" sheetId="5" r:id="rId5"/>
  </sheets>
  <externalReferences>
    <externalReference r:id="rId8"/>
    <externalReference r:id="rId9"/>
  </externalReferences>
  <definedNames>
    <definedName name="_xlnm._FilterDatabase" localSheetId="2" hidden="1">'девушки город'!$A$5:$AX$25</definedName>
    <definedName name="_xlnm._FilterDatabase" localSheetId="0" hidden="1">'мужчины город'!$A$5:$AX$54</definedName>
    <definedName name="DataAll">#REF!</definedName>
    <definedName name="DataChel" localSheetId="2">#REF!</definedName>
    <definedName name="DataChel" localSheetId="0">#REF!</definedName>
    <definedName name="DataChel">#REF!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VitrinaList">'[1]Start'!$F$17:$F$34</definedName>
    <definedName name="VitrinaNum">'[1]Start'!$F$15</definedName>
    <definedName name="список_пол">'[2]Списки'!$B$1:$B$2</definedName>
  </definedNames>
  <calcPr fullCalcOnLoad="1"/>
</workbook>
</file>

<file path=xl/sharedStrings.xml><?xml version="1.0" encoding="utf-8"?>
<sst xmlns="http://schemas.openxmlformats.org/spreadsheetml/2006/main" count="2437" uniqueCount="668">
  <si>
    <t>Место</t>
  </si>
  <si>
    <t>№ п/п</t>
  </si>
  <si>
    <t>Команда</t>
  </si>
  <si>
    <t>Регион</t>
  </si>
  <si>
    <t>Участник</t>
  </si>
  <si>
    <t xml:space="preserve">Пол </t>
  </si>
  <si>
    <t>ГР</t>
  </si>
  <si>
    <t>Разряд</t>
  </si>
  <si>
    <t>Сумма баллов</t>
  </si>
  <si>
    <t>МЕСТО            в рейтинге</t>
  </si>
  <si>
    <t>Баллы</t>
  </si>
  <si>
    <t>КМС</t>
  </si>
  <si>
    <t>ж</t>
  </si>
  <si>
    <t>1</t>
  </si>
  <si>
    <t>2</t>
  </si>
  <si>
    <t>3</t>
  </si>
  <si>
    <t>Вострикова Кристина</t>
  </si>
  <si>
    <t>Персефона</t>
  </si>
  <si>
    <t>г.Хабаровск</t>
  </si>
  <si>
    <t>Куминов Сергей</t>
  </si>
  <si>
    <t>Норд</t>
  </si>
  <si>
    <t>Вымпел</t>
  </si>
  <si>
    <t>Сенотрусов Вячеслав</t>
  </si>
  <si>
    <t>Бухта Олег</t>
  </si>
  <si>
    <t>Виденин Илья</t>
  </si>
  <si>
    <t>Саволайнен Иван</t>
  </si>
  <si>
    <t>Азимут</t>
  </si>
  <si>
    <t>Рейман Руслан</t>
  </si>
  <si>
    <t>Архаров Олег</t>
  </si>
  <si>
    <t>Гурина Дарья</t>
  </si>
  <si>
    <t>Ивко Татьяна</t>
  </si>
  <si>
    <t>Путинцева Ляна</t>
  </si>
  <si>
    <t>Чепиков Илья</t>
  </si>
  <si>
    <t>Юшин Виталий</t>
  </si>
  <si>
    <t>Мирасов Максим</t>
  </si>
  <si>
    <t>2-ю</t>
  </si>
  <si>
    <t>Зиновьев Захар</t>
  </si>
  <si>
    <t>Кучерявый Илья</t>
  </si>
  <si>
    <t>Матвеев Евгений</t>
  </si>
  <si>
    <t>Лысиков Алексей</t>
  </si>
  <si>
    <t>Польской Александр</t>
  </si>
  <si>
    <t>Крылов Александр</t>
  </si>
  <si>
    <t>Копылова Марина</t>
  </si>
  <si>
    <t>Стрежнев Максим</t>
  </si>
  <si>
    <t>Романов Даниил</t>
  </si>
  <si>
    <t>Романова Юлия</t>
  </si>
  <si>
    <t xml:space="preserve">Дистанция  пешеходная </t>
  </si>
  <si>
    <t>Хатипов Максим</t>
  </si>
  <si>
    <t xml:space="preserve">Дистанция личная 4 кл </t>
  </si>
  <si>
    <t xml:space="preserve">Дистанция группа 3 кл </t>
  </si>
  <si>
    <t>б\р</t>
  </si>
  <si>
    <t>Гошкодер Анна</t>
  </si>
  <si>
    <t>3-ю</t>
  </si>
  <si>
    <t xml:space="preserve">Костына Вадим </t>
  </si>
  <si>
    <t>Скрипилева Ольга</t>
  </si>
  <si>
    <t>Титан</t>
  </si>
  <si>
    <t>Один Сергей</t>
  </si>
  <si>
    <t>Алехин Иван</t>
  </si>
  <si>
    <t>Хахерин Иван</t>
  </si>
  <si>
    <t>Савельев Александр</t>
  </si>
  <si>
    <t>Шабанов Алексей</t>
  </si>
  <si>
    <t>Подойницин Константин</t>
  </si>
  <si>
    <t>Прядохин Павел</t>
  </si>
  <si>
    <t>Самарцев Стефан</t>
  </si>
  <si>
    <t>Табатчиков Андрей</t>
  </si>
  <si>
    <t>Заболоцкий Илья</t>
  </si>
  <si>
    <t>Гурин Илья</t>
  </si>
  <si>
    <t>Горюнова Мария</t>
  </si>
  <si>
    <t>Тиунова Анна</t>
  </si>
  <si>
    <t>Хмырова Анна</t>
  </si>
  <si>
    <t>Леонтьева Екатерина</t>
  </si>
  <si>
    <t>Жакиева Алина</t>
  </si>
  <si>
    <t>Кузьмин Евгений</t>
  </si>
  <si>
    <t>POLISE</t>
  </si>
  <si>
    <t>Селин Сергей</t>
  </si>
  <si>
    <t>Горизонт</t>
  </si>
  <si>
    <t>Матюшков Максим</t>
  </si>
  <si>
    <t>Рябинкин Константин</t>
  </si>
  <si>
    <t>Ялынычев Кирилл</t>
  </si>
  <si>
    <t>Бобкова Мария</t>
  </si>
  <si>
    <t>Макарова Елизавета</t>
  </si>
  <si>
    <t>Высотская Анастасия</t>
  </si>
  <si>
    <t>Зверкова Валерия</t>
  </si>
  <si>
    <t>Супрунова Мария</t>
  </si>
  <si>
    <t>Мишнев Александр</t>
  </si>
  <si>
    <t>Ефимова Ольга</t>
  </si>
  <si>
    <t>Карнаухов Николай</t>
  </si>
  <si>
    <t>Утин Владимир</t>
  </si>
  <si>
    <t>Странник</t>
  </si>
  <si>
    <t>Саломатова Юлия</t>
  </si>
  <si>
    <t>Туровец Виктор</t>
  </si>
  <si>
    <t>Сумароков Леонид</t>
  </si>
  <si>
    <t>Амурск</t>
  </si>
  <si>
    <t>Костына Вадим</t>
  </si>
  <si>
    <t>Балу</t>
  </si>
  <si>
    <t>Чагай Валерия</t>
  </si>
  <si>
    <t>Рубцова Мария</t>
  </si>
  <si>
    <t>Воронин Дмитрий</t>
  </si>
  <si>
    <t>Литвин Никита</t>
  </si>
  <si>
    <t>Абанин Дмитрий</t>
  </si>
  <si>
    <t>Пыхтеев Семен</t>
  </si>
  <si>
    <t>Буянкин Владимир</t>
  </si>
  <si>
    <t>Заболотский Илья</t>
  </si>
  <si>
    <t>Громов Борис</t>
  </si>
  <si>
    <t>Киле Сергей</t>
  </si>
  <si>
    <t>Одзял Михаил</t>
  </si>
  <si>
    <t>Лаврова Татьяна</t>
  </si>
  <si>
    <t>Володичев Виталий</t>
  </si>
  <si>
    <t>Никитина Яна</t>
  </si>
  <si>
    <t>Левин Дмитрий</t>
  </si>
  <si>
    <t>Бельды Валентина</t>
  </si>
  <si>
    <t>Бельды Анна</t>
  </si>
  <si>
    <t>Нанайский район</t>
  </si>
  <si>
    <t>Шабатин Валерий</t>
  </si>
  <si>
    <t>Шестопалько Кирилл</t>
  </si>
  <si>
    <t>Деринский Владислав</t>
  </si>
  <si>
    <t>Ожогин Дмитрий</t>
  </si>
  <si>
    <t>Малинин Антон</t>
  </si>
  <si>
    <t>Ковалев Евгений</t>
  </si>
  <si>
    <t>Хайрутдинов Константин</t>
  </si>
  <si>
    <t>Скотельник Стефания</t>
  </si>
  <si>
    <t>Кудьяров Глеб</t>
  </si>
  <si>
    <t>Соколова Маргарита</t>
  </si>
  <si>
    <t>Бикинский район</t>
  </si>
  <si>
    <t>Эверест</t>
  </si>
  <si>
    <t>г.Амурск</t>
  </si>
  <si>
    <t>Нанайский р-н</t>
  </si>
  <si>
    <t>Бегун Всеволод</t>
  </si>
  <si>
    <t>Найхин</t>
  </si>
  <si>
    <t>Совгав-й р-н</t>
  </si>
  <si>
    <t>Панин Игнат</t>
  </si>
  <si>
    <t>Озюма Юрий</t>
  </si>
  <si>
    <t>Вяземс-й р-н</t>
  </si>
  <si>
    <t>Артамонов Даниил</t>
  </si>
  <si>
    <t>с.Ильинка</t>
  </si>
  <si>
    <t>Хаб р-н</t>
  </si>
  <si>
    <t>Власов Владимир</t>
  </si>
  <si>
    <t>район им. Лазо</t>
  </si>
  <si>
    <t>г.Комсомольск</t>
  </si>
  <si>
    <t>Чашин Илья</t>
  </si>
  <si>
    <t>1997</t>
  </si>
  <si>
    <t xml:space="preserve">   </t>
  </si>
  <si>
    <t>Громова Надежда</t>
  </si>
  <si>
    <t>Вяземский р-н</t>
  </si>
  <si>
    <t>Амурский район</t>
  </si>
  <si>
    <t>№</t>
  </si>
  <si>
    <t>2000г.</t>
  </si>
  <si>
    <t>Виноградов Артем</t>
  </si>
  <si>
    <t>1985</t>
  </si>
  <si>
    <t>Первенство Хаб-о края на пешеходных дистанциях в закрытых помещениях</t>
  </si>
  <si>
    <t>Первенство г.Хабаровска на лыжных дистанциях</t>
  </si>
  <si>
    <t>Балл</t>
  </si>
  <si>
    <t>Кубок г.Хабаровска на пешеходных дистанциях "Первоцвет"</t>
  </si>
  <si>
    <t>Дистанция личная 2 кл</t>
  </si>
  <si>
    <t xml:space="preserve">Дистанция личная 2 кл </t>
  </si>
  <si>
    <t>Чемпионат Хабаровского края на пешеходных дистанциях (зимняя программа)</t>
  </si>
  <si>
    <t xml:space="preserve">Дистанция связка 4 кл </t>
  </si>
  <si>
    <t>Кубок Хаб-ого края (зимняя программа)</t>
  </si>
  <si>
    <t>Чемпионат и Первенство Хабаровского  края на лыжных дистанциях</t>
  </si>
  <si>
    <t xml:space="preserve">Дистанция личная 3-4 кл </t>
  </si>
  <si>
    <t xml:space="preserve">Дистанция связки 3-4 кл </t>
  </si>
  <si>
    <t>Дистанция связки 4 кл</t>
  </si>
  <si>
    <t xml:space="preserve">Дистанция личная 2-3 кл </t>
  </si>
  <si>
    <t xml:space="preserve">Дистанция связки  2-3 кл </t>
  </si>
  <si>
    <t xml:space="preserve">Дистанция личная  3 кл </t>
  </si>
  <si>
    <t>Кубок Хаб-о кр на пеш-х дис-х в зак-х помещениях</t>
  </si>
  <si>
    <t xml:space="preserve">Дистанция  личная 3 кл </t>
  </si>
  <si>
    <t>Дистанция  лична 2-3 кл</t>
  </si>
  <si>
    <t>Дистанция связка 2-3 кл</t>
  </si>
  <si>
    <t>Дистанция сгруппа 2-3 кл</t>
  </si>
  <si>
    <t>Открытое Пер-во г.Хаб. на пеш-х дис-х в зак-х пом-х</t>
  </si>
  <si>
    <t>Дистанция личная 2-3 кл</t>
  </si>
  <si>
    <t>Варламов Евгений</t>
  </si>
  <si>
    <t>Колесников Семен</t>
  </si>
  <si>
    <t>Мальцев Кирилл</t>
  </si>
  <si>
    <t>Сенишина Вероника</t>
  </si>
  <si>
    <t>Фомина Дарья</t>
  </si>
  <si>
    <t>Камской Антон</t>
  </si>
  <si>
    <t>Гренберг Семен</t>
  </si>
  <si>
    <t>Бондарь Сергей</t>
  </si>
  <si>
    <t>Саввов Егор</t>
  </si>
  <si>
    <t>Панченко Павел</t>
  </si>
  <si>
    <t xml:space="preserve">Дистанция личная   2,3,4 кл  </t>
  </si>
  <si>
    <t xml:space="preserve">Дистанция личная  2,3,4 кл   </t>
  </si>
  <si>
    <t xml:space="preserve">Дистанция личная   2,3,4 кл   </t>
  </si>
  <si>
    <t>с.Полетное</t>
  </si>
  <si>
    <t>Восьмерка</t>
  </si>
  <si>
    <t>Макеев Евгений</t>
  </si>
  <si>
    <t>Гильметдинов Кирилл</t>
  </si>
  <si>
    <t>Курыс Агата</t>
  </si>
  <si>
    <t>Кузнецова Надежда</t>
  </si>
  <si>
    <t>Мартемьянова Анастасия</t>
  </si>
  <si>
    <t>Стяжкин Илья</t>
  </si>
  <si>
    <t>Денисевич Алена</t>
  </si>
  <si>
    <t>Холодов Александр</t>
  </si>
  <si>
    <t>Юдин Илья</t>
  </si>
  <si>
    <t>Яковлев Александр</t>
  </si>
  <si>
    <t>Хехцир</t>
  </si>
  <si>
    <t>Ананченко Константин</t>
  </si>
  <si>
    <t>Чемпионат Хабаровского края на пешеходных дистанциях</t>
  </si>
  <si>
    <t>Турист</t>
  </si>
  <si>
    <t>Абрамова Полина</t>
  </si>
  <si>
    <t>Переверзева Саша</t>
  </si>
  <si>
    <t>Экстрим</t>
  </si>
  <si>
    <t>СовГавань</t>
  </si>
  <si>
    <t>Филиппова Анастасия</t>
  </si>
  <si>
    <t>Ульчский р-н</t>
  </si>
  <si>
    <t>Милованова Марина</t>
  </si>
  <si>
    <t>Саранча Юрий</t>
  </si>
  <si>
    <t>Козырев Валентин</t>
  </si>
  <si>
    <t>Ильин Юрий</t>
  </si>
  <si>
    <t>Фролов Сергей</t>
  </si>
  <si>
    <t>Ахматов Вячеслав</t>
  </si>
  <si>
    <t>Кравченко Сергей</t>
  </si>
  <si>
    <t xml:space="preserve">Куликов Андрей </t>
  </si>
  <si>
    <t>Емельяненко Андрей</t>
  </si>
  <si>
    <t>Воробьев Роман</t>
  </si>
  <si>
    <t>Лукьянов Сергей</t>
  </si>
  <si>
    <t>1ю</t>
  </si>
  <si>
    <t>Иванова Людмила</t>
  </si>
  <si>
    <t>Батурина Мария</t>
  </si>
  <si>
    <t>Наумова Мария</t>
  </si>
  <si>
    <t>Северова Полина</t>
  </si>
  <si>
    <t>Власьевский Алексей</t>
  </si>
  <si>
    <t>Коробов Павел</t>
  </si>
  <si>
    <t>Туров Максим</t>
  </si>
  <si>
    <t>Тимофеев Дмитрий</t>
  </si>
  <si>
    <t>Телепнев Алексей</t>
  </si>
  <si>
    <t>Лимаренко Егор</t>
  </si>
  <si>
    <t>Дмитрук Андрей</t>
  </si>
  <si>
    <t>Плешков Андрей</t>
  </si>
  <si>
    <t>Лончаков Никита</t>
  </si>
  <si>
    <t>Иванов Сергей</t>
  </si>
  <si>
    <t>Кириллов Максим</t>
  </si>
  <si>
    <t>Мехтиев Эмиль</t>
  </si>
  <si>
    <t>Ковшиков Никита</t>
  </si>
  <si>
    <t>Карагодини Максим</t>
  </si>
  <si>
    <t>Тихонова Дарья</t>
  </si>
  <si>
    <t>Галимон Анастасия</t>
  </si>
  <si>
    <t>Власова Анна</t>
  </si>
  <si>
    <t>Тарасов Александр</t>
  </si>
  <si>
    <t>Гейкер Виталий</t>
  </si>
  <si>
    <t>Патлин Владимир</t>
  </si>
  <si>
    <t>Фролова Влада</t>
  </si>
  <si>
    <t>Плюснина Полина</t>
  </si>
  <si>
    <t>Киселева Дарья</t>
  </si>
  <si>
    <t>Белова Светлана</t>
  </si>
  <si>
    <t xml:space="preserve">Дистанция  личная 2-3 кл </t>
  </si>
  <si>
    <t>Трофимчук Мария</t>
  </si>
  <si>
    <t>Болотин Максим</t>
  </si>
  <si>
    <t>Ключников Алексей</t>
  </si>
  <si>
    <t>Грабкова Ирина</t>
  </si>
  <si>
    <t>Хабаровский р-н</t>
  </si>
  <si>
    <t>Дробышев Ринат</t>
  </si>
  <si>
    <t>Горпенко Андрей</t>
  </si>
  <si>
    <t>Попенов Владислав</t>
  </si>
  <si>
    <t>Вечеря Анастасия</t>
  </si>
  <si>
    <t>Конева Татьяна</t>
  </si>
  <si>
    <t>Белкина Алина</t>
  </si>
  <si>
    <t>Сладченко Анастасия</t>
  </si>
  <si>
    <t>Синева Екатерина</t>
  </si>
  <si>
    <t>Грецкая Анна</t>
  </si>
  <si>
    <t>Мамедова Екатерина</t>
  </si>
  <si>
    <t>Вакуленко Роман</t>
  </si>
  <si>
    <t>Ситников Алексей</t>
  </si>
  <si>
    <t>Пилипчук Юрий</t>
  </si>
  <si>
    <t>Осипенко Сергей</t>
  </si>
  <si>
    <t>Лемеш Ян</t>
  </si>
  <si>
    <t>Ходжер Данил</t>
  </si>
  <si>
    <t>Ильин Максим</t>
  </si>
  <si>
    <t>Квашулько Владимир</t>
  </si>
  <si>
    <t>Алигерский Родион</t>
  </si>
  <si>
    <t>Бусарова Екатерина</t>
  </si>
  <si>
    <t>Чемпионат Хабаровского края на пешеходных дистанциях в закрытых помещениях</t>
  </si>
  <si>
    <t>Открытый Чемпионат Хабаровского края на пешеходных дистанциях</t>
  </si>
  <si>
    <t xml:space="preserve">Первенство Хабаровского края на пешеходных дистанциях 56 - слет </t>
  </si>
  <si>
    <t>Спортивный туризм (дисциплина - дистанции - пешеходно-лыжные-закрытые помещения) Рейтинг спортсменов Хабаровского края 2015г.</t>
  </si>
  <si>
    <t>1996г. и старше</t>
  </si>
  <si>
    <t>1997-1999г.</t>
  </si>
  <si>
    <t>2001г.</t>
  </si>
  <si>
    <t>2002-2003г.</t>
  </si>
  <si>
    <t>2004-2005г.</t>
  </si>
  <si>
    <t>1996 и старше</t>
  </si>
  <si>
    <t xml:space="preserve"> 2001г.</t>
  </si>
  <si>
    <t>1996г.р. и старше</t>
  </si>
  <si>
    <t>2000 г.р.</t>
  </si>
  <si>
    <t>2001 г.р.</t>
  </si>
  <si>
    <t>2002-2003 г.р.</t>
  </si>
  <si>
    <t>2004-2005 г.р.</t>
  </si>
  <si>
    <t>Спортивный туризм (дисциплины:  дистанции - пешеходные,лыжные) Рейтинг спортсменов города Хабаровска 2015г.</t>
  </si>
  <si>
    <t xml:space="preserve"> городской слет юных туристов</t>
  </si>
  <si>
    <t>1997 - 1999 г.р.</t>
  </si>
  <si>
    <t>3ю</t>
  </si>
  <si>
    <t>Пудова Юлия</t>
  </si>
  <si>
    <t>Титов Александр</t>
  </si>
  <si>
    <t>Афанасенко Георгий</t>
  </si>
  <si>
    <t>Парыгин Александр</t>
  </si>
  <si>
    <t>Галкина Татьяна</t>
  </si>
  <si>
    <t>7</t>
  </si>
  <si>
    <t>10</t>
  </si>
  <si>
    <t>16</t>
  </si>
  <si>
    <t>27</t>
  </si>
  <si>
    <t xml:space="preserve"> Городской слет юных туристов</t>
  </si>
  <si>
    <t>1990</t>
  </si>
  <si>
    <t>Алексеенко Никита</t>
  </si>
  <si>
    <t>Полетное</t>
  </si>
  <si>
    <t>Зинухина Ольга</t>
  </si>
  <si>
    <t>Восточное</t>
  </si>
  <si>
    <t>ДОД ДЮЦ</t>
  </si>
  <si>
    <t>Карасева Анастасия</t>
  </si>
  <si>
    <t>Дояр Алина</t>
  </si>
  <si>
    <t>Малькова Екатерина</t>
  </si>
  <si>
    <t>Ядула Арина</t>
  </si>
  <si>
    <t>Сомов Максим</t>
  </si>
  <si>
    <t>Гуньков Константин</t>
  </si>
  <si>
    <t>Адонев Виталий</t>
  </si>
  <si>
    <t>Клещи</t>
  </si>
  <si>
    <t>Гринцов Артем</t>
  </si>
  <si>
    <t>Сидорочева Диана</t>
  </si>
  <si>
    <t>Сюмак Татьяна</t>
  </si>
  <si>
    <t>II</t>
  </si>
  <si>
    <t>III</t>
  </si>
  <si>
    <t>6(3к)</t>
  </si>
  <si>
    <t>Карасев Евгений</t>
  </si>
  <si>
    <t>Куренева Александра</t>
  </si>
  <si>
    <t>Бабаева Мария</t>
  </si>
  <si>
    <t>Макаров Глеб</t>
  </si>
  <si>
    <t>Ляхов Ярослав</t>
  </si>
  <si>
    <t>Литвих Денис</t>
  </si>
  <si>
    <t>Онищенко Виктория</t>
  </si>
  <si>
    <t>Прасолова Маргарита</t>
  </si>
  <si>
    <t>Саловарова Елизавета</t>
  </si>
  <si>
    <t>Решетник Валерия</t>
  </si>
  <si>
    <t>Гончаров Алексей</t>
  </si>
  <si>
    <t>Гейкер Юрий</t>
  </si>
  <si>
    <t>1995</t>
  </si>
  <si>
    <t>Макарова Вероника</t>
  </si>
  <si>
    <t>Бияновская Полина</t>
  </si>
  <si>
    <t>Пристромова Елизавета</t>
  </si>
  <si>
    <t>Высоцкая Анастасия</t>
  </si>
  <si>
    <t>Жуков Вячеслав</t>
  </si>
  <si>
    <t>Арго</t>
  </si>
  <si>
    <t>Азаренков Данил</t>
  </si>
  <si>
    <t>Войтов Роман</t>
  </si>
  <si>
    <t>Бувака Вячеслав</t>
  </si>
  <si>
    <t>Карагодин Максим</t>
  </si>
  <si>
    <t>Харитонов Артем</t>
  </si>
  <si>
    <t>Зенков Руслан</t>
  </si>
  <si>
    <t>Корнеева Татьяна</t>
  </si>
  <si>
    <t>Неклюдова Софья</t>
  </si>
  <si>
    <t>Морозова Елизавета</t>
  </si>
  <si>
    <t>Станчева Георгия</t>
  </si>
  <si>
    <t>Пристромова Лиза</t>
  </si>
  <si>
    <t>Мелихова Василина</t>
  </si>
  <si>
    <t>Шмакова Александра</t>
  </si>
  <si>
    <t>АмурскиеТигры</t>
  </si>
  <si>
    <t>Зданович Дмитрий</t>
  </si>
  <si>
    <t>Амурские Тигры</t>
  </si>
  <si>
    <t>Витулевич Петр</t>
  </si>
  <si>
    <t>Ткач Алексей</t>
  </si>
  <si>
    <t>Ворощенко Василий</t>
  </si>
  <si>
    <t>Дубовицкий Кирилл</t>
  </si>
  <si>
    <t>Хубиев Руслан</t>
  </si>
  <si>
    <t>Олесик Иван</t>
  </si>
  <si>
    <t>Зотова Алина</t>
  </si>
  <si>
    <t>Лебедева Катарина</t>
  </si>
  <si>
    <t>Зуева Ольга</t>
  </si>
  <si>
    <t>Михайлова Юлия</t>
  </si>
  <si>
    <t>Фингеев Даниил</t>
  </si>
  <si>
    <t>Деменкова Диана</t>
  </si>
  <si>
    <t>Самойлова Анна</t>
  </si>
  <si>
    <t xml:space="preserve">Открытое Первенство Хабаровского края на пешеходных дистанциях 56 - слет </t>
  </si>
  <si>
    <t>Долинин Виталий</t>
  </si>
  <si>
    <t>Трушников Антон</t>
  </si>
  <si>
    <t>Фед Альп</t>
  </si>
  <si>
    <t>Кишкилев Денис</t>
  </si>
  <si>
    <t>Пилигрим</t>
  </si>
  <si>
    <t>Анюйский бриз</t>
  </si>
  <si>
    <t>Тихонов Александр</t>
  </si>
  <si>
    <t>Онучин Вадим</t>
  </si>
  <si>
    <t xml:space="preserve"> "Золотая осень 2015"</t>
  </si>
  <si>
    <t>Полохова Дарья</t>
  </si>
  <si>
    <t>Робинзон</t>
  </si>
  <si>
    <t>Кичигина Татьяна</t>
  </si>
  <si>
    <t>Зайцева Мария</t>
  </si>
  <si>
    <t>Алиот</t>
  </si>
  <si>
    <t>Обухова Анастасия</t>
  </si>
  <si>
    <t>Кантемирова Полина</t>
  </si>
  <si>
    <t>Маглой</t>
  </si>
  <si>
    <t>Коверя Полина</t>
  </si>
  <si>
    <t>Наседкина Есения</t>
  </si>
  <si>
    <t>Романенко Арина</t>
  </si>
  <si>
    <t>2ю</t>
  </si>
  <si>
    <t>Нестеренко Ксения</t>
  </si>
  <si>
    <t>Ханыкова Ксения</t>
  </si>
  <si>
    <t>Сладченко Елена</t>
  </si>
  <si>
    <t>Грау Весна</t>
  </si>
  <si>
    <t>Бельды Полина</t>
  </si>
  <si>
    <t>Гуськов Артем</t>
  </si>
  <si>
    <t>Кириллов Владислав</t>
  </si>
  <si>
    <t xml:space="preserve">Полетаев Дмитрий </t>
  </si>
  <si>
    <t xml:space="preserve">Гридин Дмитрий </t>
  </si>
  <si>
    <t>Шулаков Эдуард</t>
  </si>
  <si>
    <t>Григорьев Даниил</t>
  </si>
  <si>
    <t>Шереметов Никита</t>
  </si>
  <si>
    <t>Тумайкин Всеволод</t>
  </si>
  <si>
    <t>Журавлев Александр</t>
  </si>
  <si>
    <t>Попов Михаил</t>
  </si>
  <si>
    <t>Зигидулин Павел</t>
  </si>
  <si>
    <t>Амурский р-н</t>
  </si>
  <si>
    <t>Шопин Виктор</t>
  </si>
  <si>
    <t>Пименов Артем</t>
  </si>
  <si>
    <t>Морозов Всеволод</t>
  </si>
  <si>
    <t>Бянкин Вадим</t>
  </si>
  <si>
    <t>Шмелев Дмитрий</t>
  </si>
  <si>
    <t>Долгов Сергей</t>
  </si>
  <si>
    <t>Водянов Егор</t>
  </si>
  <si>
    <t>Стрекаловская Ирина</t>
  </si>
  <si>
    <t>кмс</t>
  </si>
  <si>
    <t>Бардаков Тихон</t>
  </si>
  <si>
    <t xml:space="preserve">Кавецкий Дмитрий </t>
  </si>
  <si>
    <t>Оненко Степан</t>
  </si>
  <si>
    <t>Приходько Константин</t>
  </si>
  <si>
    <t xml:space="preserve">Дистанция  личная 2-4 кл </t>
  </si>
  <si>
    <t>Казакова Анна</t>
  </si>
  <si>
    <t>Егорова Таисия</t>
  </si>
  <si>
    <t>Гелиос</t>
  </si>
  <si>
    <t>Козлова Анна</t>
  </si>
  <si>
    <t>Марков Глеб</t>
  </si>
  <si>
    <t>Ермаков Тимофей</t>
  </si>
  <si>
    <t>Петренко Екатерина</t>
  </si>
  <si>
    <t>Иванов Андрей</t>
  </si>
  <si>
    <t>Самохвалов Александр</t>
  </si>
  <si>
    <t>Галамага Ксения</t>
  </si>
  <si>
    <t>Медведкин Вадим</t>
  </si>
  <si>
    <t>Жакиева Арина</t>
  </si>
  <si>
    <t>ДВРПСО</t>
  </si>
  <si>
    <t>Ам-ий бриз</t>
  </si>
  <si>
    <t>Ам-е тигры</t>
  </si>
  <si>
    <t xml:space="preserve">                                                                          Рейтинг клубов 2015 год</t>
  </si>
  <si>
    <t xml:space="preserve"> Фамилия,имя</t>
  </si>
  <si>
    <t xml:space="preserve">Чемпионат ХК по СТ на ПД в ЗП </t>
  </si>
  <si>
    <t xml:space="preserve">Кубок края  по СТ на ПД в ЗП </t>
  </si>
  <si>
    <t xml:space="preserve"> Чемпионат ХК по СТ на ПД </t>
  </si>
  <si>
    <t>Первенство Хабаровского края по СТ на ПД (56 Слёт)</t>
  </si>
  <si>
    <t>Золотая осень</t>
  </si>
  <si>
    <t>Первенство края по СТ на ПД в ЗП</t>
  </si>
  <si>
    <t>Сумма балов за все виды</t>
  </si>
  <si>
    <t>Пешеходная</t>
  </si>
  <si>
    <t>Связка</t>
  </si>
  <si>
    <t>Группа</t>
  </si>
  <si>
    <t>Сумма</t>
  </si>
  <si>
    <t>2 класс</t>
  </si>
  <si>
    <t>3 класс</t>
  </si>
  <si>
    <t>4 класс</t>
  </si>
  <si>
    <t>Сумма 2 и 3 классы</t>
  </si>
  <si>
    <t>М</t>
  </si>
  <si>
    <t>Б</t>
  </si>
  <si>
    <t xml:space="preserve">                   "Персефона" г. Хабаровск (тренеры Хабло Г.К., Виноградоа А.В.)</t>
  </si>
  <si>
    <t>м</t>
  </si>
  <si>
    <t>Кучерявый Илья (КМС)</t>
  </si>
  <si>
    <t>Зверкова Валерия (КМС)</t>
  </si>
  <si>
    <t>Чепиков Илья (КМС)</t>
  </si>
  <si>
    <t>Романов Даниил (КМС)</t>
  </si>
  <si>
    <t>Хахерин Иван (1)</t>
  </si>
  <si>
    <t>Титов Александр (2)</t>
  </si>
  <si>
    <t>Лысиков Алексей (1)</t>
  </si>
  <si>
    <t>Супрунова Мария (2)</t>
  </si>
  <si>
    <t>Онищенко Виктория (2)</t>
  </si>
  <si>
    <t>Грецкая Анна (2)</t>
  </si>
  <si>
    <t>Афанасенко Георгий (3)</t>
  </si>
  <si>
    <t>Пудова Юлия (2)</t>
  </si>
  <si>
    <t>Трофимчук Мария (3)</t>
  </si>
  <si>
    <t>Парыгин Александр (2)</t>
  </si>
  <si>
    <t>Гуськов Артём (б/р)</t>
  </si>
  <si>
    <t>Скрипилёва Ольга (КМС)</t>
  </si>
  <si>
    <t>Дробышев Ринат (3)</t>
  </si>
  <si>
    <t>Чагай Валерия (1)</t>
  </si>
  <si>
    <t>Шулаков Эдуард (б/р)</t>
  </si>
  <si>
    <t>Виноградов Артём (КМС)</t>
  </si>
  <si>
    <t>Макаров Глеб (б/р)</t>
  </si>
  <si>
    <t>Костына Вадим (1)</t>
  </si>
  <si>
    <t>Иванов Сергей (б/р)</t>
  </si>
  <si>
    <t>Григорьев Даниил (б/р)</t>
  </si>
  <si>
    <t>Гончаров Алексей (б/р)</t>
  </si>
  <si>
    <t xml:space="preserve">                " Вымпел" г. Хабаровск (тренер Сенотрусов В.С., Сенотрусова Н.Г.)</t>
  </si>
  <si>
    <t>Польской Александр (КМС)</t>
  </si>
  <si>
    <t>Горюнова Мария (2)</t>
  </si>
  <si>
    <t>Сенотрусов Вячеслав (КМС)</t>
  </si>
  <si>
    <t>Самарцев Стефан (2)</t>
  </si>
  <si>
    <t>Стрежнев Максим (2)</t>
  </si>
  <si>
    <t>Табатчиков Андрей (2)</t>
  </si>
  <si>
    <t>Стяжкин Илья (3ю)</t>
  </si>
  <si>
    <t>Саловарова Елизавета (3ю)</t>
  </si>
  <si>
    <t>Тиунова Анна (2)</t>
  </si>
  <si>
    <t>Гошкодер Анна (1)</t>
  </si>
  <si>
    <t>Крылов Александр (2)</t>
  </si>
  <si>
    <t>Жакиева Алина (3ю)</t>
  </si>
  <si>
    <t>Ковшиков Никита (2)</t>
  </si>
  <si>
    <t>Жуков Вячеслав (б/р)</t>
  </si>
  <si>
    <t>Карагодин Максим (3)</t>
  </si>
  <si>
    <t>Самойлова Анна (3)</t>
  </si>
  <si>
    <t>Водянов Егор (б/р)</t>
  </si>
  <si>
    <t>Ляхов Ярослав (3ю)</t>
  </si>
  <si>
    <t>Мехтиев Эмиль (3)</t>
  </si>
  <si>
    <t>Зиновьев Захар (1)</t>
  </si>
  <si>
    <t>Ядула Арина (2ю)</t>
  </si>
  <si>
    <t>Матвеев Евгений (2)</t>
  </si>
  <si>
    <t>Малькова Екатерина (2ю)</t>
  </si>
  <si>
    <t>Алексеенко Никита (2ю)</t>
  </si>
  <si>
    <t>Плешков Александр(2ю)</t>
  </si>
  <si>
    <t>Савельев Александр (КМС)</t>
  </si>
  <si>
    <t>Вострикова Крисиина (КМС)</t>
  </si>
  <si>
    <t>Гурина Дарья (КМС)</t>
  </si>
  <si>
    <t>Бухта Олег (КМС)</t>
  </si>
  <si>
    <t>Куминов Сергей (КМС)</t>
  </si>
  <si>
    <t>Варламов Евгений (3ю)</t>
  </si>
  <si>
    <t>Мелихова Василина (3ю)</t>
  </si>
  <si>
    <t>Юшин Виталий (КМС)</t>
  </si>
  <si>
    <t>Шабанов Алексей (КМС)</t>
  </si>
  <si>
    <t>Галимон Анастасия (3)</t>
  </si>
  <si>
    <t>Грау Весна (3ю)</t>
  </si>
  <si>
    <t>Куренёва Александра (3ю)</t>
  </si>
  <si>
    <t>Долинин Виталий (2)</t>
  </si>
  <si>
    <t>Гурин Илья (2)</t>
  </si>
  <si>
    <t>Шабатин Валерий(КМС)</t>
  </si>
  <si>
    <t>Ковалёв Евгений (1)</t>
  </si>
  <si>
    <t>Скотельник Стефания (КМС)</t>
  </si>
  <si>
    <t>Малинин Антон(КМС)</t>
  </si>
  <si>
    <t>Шестопалько Кирилл (1)</t>
  </si>
  <si>
    <t>Батурина Мария (2)</t>
  </si>
  <si>
    <t>Ожогин Дмитрий (1)</t>
  </si>
  <si>
    <t>Панин Игнат (2)</t>
  </si>
  <si>
    <t>Войтов Роман (б/р)</t>
  </si>
  <si>
    <t>Деринский Владислав (2)</t>
  </si>
  <si>
    <t>Курыс Агата (3)</t>
  </si>
  <si>
    <t>Лебедева Катарина (2)</t>
  </si>
  <si>
    <t>Гаденов Андрей (б/р)</t>
  </si>
  <si>
    <t>Хайрутдинов Константин (3)</t>
  </si>
  <si>
    <t>Прядохин Павел (1)</t>
  </si>
  <si>
    <t>Заболотский Илья (2)</t>
  </si>
  <si>
    <t>Рейман Руслан (КМС)</t>
  </si>
  <si>
    <t>Сюмак Татьяна (2)</t>
  </si>
  <si>
    <t>Болотин Максим (2)</t>
  </si>
  <si>
    <t>Высотская Анастасия (3)</t>
  </si>
  <si>
    <t>Романова Юлия (1)</t>
  </si>
  <si>
    <t>Сомов Юрий (3)</t>
  </si>
  <si>
    <t>Бегун Вячеслав (б/р)</t>
  </si>
  <si>
    <t>Ткач Алексей (3)</t>
  </si>
  <si>
    <t xml:space="preserve">                 "Восьмёрка" с.Полётное р-на им. Лазо (тренер Ермолов С.А.)</t>
  </si>
  <si>
    <t>Сладченко Анастасия (2)</t>
  </si>
  <si>
    <t>Зинухина ольга (б/р)</t>
  </si>
  <si>
    <t>Дояр Алина (3ю)</t>
  </si>
  <si>
    <t>Иванова Людмила (1ю)</t>
  </si>
  <si>
    <t>Гуньков Константин (3ю)</t>
  </si>
  <si>
    <t>Неклюдова София (б/р)</t>
  </si>
  <si>
    <t>Вечеря Анастасия (3)</t>
  </si>
  <si>
    <t>Кузнецова Надежда (2)</t>
  </si>
  <si>
    <t>Сладченко Елена (б/р)</t>
  </si>
  <si>
    <t xml:space="preserve">             "Анюйский Бриз" с. Найхин Нанайского р-на (тренер Бельды А.Л.)</t>
  </si>
  <si>
    <t>Громов Борис (2ю)</t>
  </si>
  <si>
    <t>Лаврова Татьяна (2)</t>
  </si>
  <si>
    <t>Бельды Анна (2ю)</t>
  </si>
  <si>
    <t>Адонев Виталий (2ю)</t>
  </si>
  <si>
    <t>Бельды Валентина (2)</t>
  </si>
  <si>
    <t>Володичев Виталий (2ю)</t>
  </si>
  <si>
    <t>Громова Надежда(2ю)</t>
  </si>
  <si>
    <t>Зенков Руслан (2ю)</t>
  </si>
  <si>
    <t>Бельды Полина (б/р)</t>
  </si>
  <si>
    <t>Федюнина Виолета (б/р)</t>
  </si>
  <si>
    <t xml:space="preserve">           "Алиот"   с. Восточное, Хабаровский р-н (тренер Скотнев А.Н.)</t>
  </si>
  <si>
    <t>Горпенко Андрей (3)</t>
  </si>
  <si>
    <t>Мамедова Екатерина (1ю)</t>
  </si>
  <si>
    <t>Нестеренко Ксения (1ю)</t>
  </si>
  <si>
    <t>Карасёва Анастасия (1ю)</t>
  </si>
  <si>
    <t>Станчева Георигия (б/р)</t>
  </si>
  <si>
    <t>Литвих Денис (б/р)</t>
  </si>
  <si>
    <t>Вакуленко Роман (3)</t>
  </si>
  <si>
    <t>Пристромова Елизавета(б/р)</t>
  </si>
  <si>
    <t>Петренко Екатерина (2ю)</t>
  </si>
  <si>
    <t xml:space="preserve">                "Арго" г. Хабаровск (тренер Верин-Галицкий Д.В.)</t>
  </si>
  <si>
    <t>Азаренков Данил (3)</t>
  </si>
  <si>
    <t>Харитонов Артём (3)</t>
  </si>
  <si>
    <t>Морозова Елизавета (б/р)</t>
  </si>
  <si>
    <t>Бувака Вячеслав (3)</t>
  </si>
  <si>
    <t>Самохвалов Александр (3)</t>
  </si>
  <si>
    <t>Иванов Андрей (3)</t>
  </si>
  <si>
    <t>Фингеев Данил (3)</t>
  </si>
  <si>
    <t>Емельянов Андрей (б/р)</t>
  </si>
  <si>
    <t>Лужанская Анастасия (б/р)</t>
  </si>
  <si>
    <t>Беринг Дмитрий (б/р)</t>
  </si>
  <si>
    <t>Королёв Анатолий (б/р)</t>
  </si>
  <si>
    <t>Яковлев Константин (б/р)</t>
  </si>
  <si>
    <t xml:space="preserve">               г. Амурск, (рук. Туровец В.)</t>
  </si>
  <si>
    <t>Бардаков Тихон (2)</t>
  </si>
  <si>
    <t>Сумароков Леонид(2)</t>
  </si>
  <si>
    <t>Бянкин Вадим (3)</t>
  </si>
  <si>
    <t>Обухова Анастасия (бр)</t>
  </si>
  <si>
    <t>Бусарова Екатерина (2)</t>
  </si>
  <si>
    <t>Кичигина татьяна (бр)</t>
  </si>
  <si>
    <t>Зайцева мария (бр)</t>
  </si>
  <si>
    <t>Оненко степан (2)</t>
  </si>
  <si>
    <t>Галамага Ксения (2)</t>
  </si>
  <si>
    <t>Приходько константин (3)</t>
  </si>
  <si>
    <t>Загидулин Павел (б/р)</t>
  </si>
  <si>
    <t>Юй Михаил (2)</t>
  </si>
  <si>
    <t xml:space="preserve">            "Хехцир" с. Ильинка Хабаровский р-н, (тренер Иващенко М.С.)</t>
  </si>
  <si>
    <t>Зотова Алина (б/р)</t>
  </si>
  <si>
    <t>Пыхтеев Семён (3)</t>
  </si>
  <si>
    <t>Литвин Никита (3)</t>
  </si>
  <si>
    <t>Ананченко Константин (3)</t>
  </si>
  <si>
    <t>Зданович Дмитрий (2ю)</t>
  </si>
  <si>
    <t>Рубцова мария (3)</t>
  </si>
  <si>
    <t>Крнеева Татьяна (б/р)</t>
  </si>
  <si>
    <t>Дубовицкий Кирилл (б/р)</t>
  </si>
  <si>
    <t xml:space="preserve">                "Амурские тигры" Ульчский р-н</t>
  </si>
  <si>
    <t>Зуева Ольга (б/р)</t>
  </si>
  <si>
    <t>Ворощенко Василий (б/р)</t>
  </si>
  <si>
    <t>Михайлова Юлия (б/р)</t>
  </si>
  <si>
    <t>Олесик Иван (б/р)</t>
  </si>
  <si>
    <t>Козырев Валентин (б/р)</t>
  </si>
  <si>
    <t>Ильин Юрий (б/р)</t>
  </si>
  <si>
    <t>Кравченко Сергей (б/р)</t>
  </si>
  <si>
    <t>Шмакова Александра (б/р)</t>
  </si>
  <si>
    <t>Витулевич Пётр (б/р)</t>
  </si>
  <si>
    <t>"Пилигрим" г. Комсомольск-на Амуре (тренер Пугачёв А.А.)</t>
  </si>
  <si>
    <t>Кишкилёв Денис (3)</t>
  </si>
  <si>
    <t>Тихонов Александр(3)</t>
  </si>
  <si>
    <t>Белова Светлана (2)</t>
  </si>
  <si>
    <t>Шмелёв Дмитрий (б/р)</t>
  </si>
  <si>
    <t>Полетаев Дмитрий (3ю)</t>
  </si>
  <si>
    <t>Шереметов Никита (3ю)</t>
  </si>
  <si>
    <t>Шопин Виктор (2ю)</t>
  </si>
  <si>
    <t>Морозов Всеволод (3ю)</t>
  </si>
  <si>
    <t>Онучин Вадим (3)</t>
  </si>
  <si>
    <t>Егорова Таисия (3ю)</t>
  </si>
  <si>
    <t xml:space="preserve">             "Клещи" , г. Комсомольск-на-Амуре (тренер Киле Е.А.)</t>
  </si>
  <si>
    <t>Ходжер Данил (3)</t>
  </si>
  <si>
    <t>Синёва Екатерина (3)</t>
  </si>
  <si>
    <t>Ключников Алексей (2)</t>
  </si>
  <si>
    <t>Стрекаловская Ирина (2)</t>
  </si>
  <si>
    <t>Грабкова Ирина (2)</t>
  </si>
  <si>
    <t>Кавецкий Дмитрий (2)</t>
  </si>
  <si>
    <t>Сидоричева Диана (3)</t>
  </si>
  <si>
    <t>Гринцов Артём(2ю)</t>
  </si>
  <si>
    <t xml:space="preserve">              ДВРПСО (Тренер Золотухин К.В.)</t>
  </si>
  <si>
    <t>Алёхин Иван (КМС)</t>
  </si>
  <si>
    <t>Саволайнен Иван (КМС)</t>
  </si>
  <si>
    <t>Ялынычев Кирилл (1)</t>
  </si>
  <si>
    <t>Тарасов Александр (1)</t>
  </si>
  <si>
    <t>Долгов Сергей (б/р)</t>
  </si>
  <si>
    <t>Кантемирова Полина (1ю)</t>
  </si>
  <si>
    <t>Коверя Полина (бр)</t>
  </si>
  <si>
    <t>Пименов Артём (б/р)</t>
  </si>
  <si>
    <t>Наседкина Есения(бр)</t>
  </si>
  <si>
    <t>"Робинзон" г. Комсомольск-на Амуре (тренер Проценко Т.Н.)</t>
  </si>
  <si>
    <t>Кириллов Владислав (б/р)</t>
  </si>
  <si>
    <t>Попов Михаил (2ю)</t>
  </si>
  <si>
    <t>Гридин Дмитрий (б/р)</t>
  </si>
  <si>
    <t>Журавлёв Александр (б/р)</t>
  </si>
  <si>
    <t>"Горизонт" ТОГУ, г. Хабаровск (тренер Бондарь С.)</t>
  </si>
  <si>
    <t>Бондарь Сергей (2)</t>
  </si>
  <si>
    <t>Юдин Илья (2)</t>
  </si>
  <si>
    <t>Фомина Дарья (2)</t>
  </si>
  <si>
    <t>Ржецкий Степан (2)</t>
  </si>
  <si>
    <t xml:space="preserve">            Альпклуб г. Хабаровск (тренер Трушникоа А.)</t>
  </si>
  <si>
    <t>Копылова Марина (1)</t>
  </si>
  <si>
    <t>Трушников Антон (2)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</si>
</sst>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yyyy"/>
    <numFmt numFmtId="186" formatCode="h:mm;@"/>
    <numFmt numFmtId="187" formatCode="hh:mm"/>
    <numFmt numFmtId="188" formatCode="[$-F400]h:mm:ss\ AM/PM"/>
    <numFmt numFmtId="189" formatCode="0.0"/>
    <numFmt numFmtId="190" formatCode="mm:ss.0;@"/>
    <numFmt numFmtId="191" formatCode="[h]:mm:ss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7.5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2"/>
      <color indexed="10"/>
      <name val="Arial"/>
      <family val="2"/>
    </font>
    <font>
      <sz val="20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2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Arial"/>
      <family val="2"/>
    </font>
    <font>
      <sz val="2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81" applyFont="1" applyFill="1" applyBorder="1" applyAlignment="1">
      <alignment wrapText="1"/>
      <protection/>
    </xf>
    <xf numFmtId="0" fontId="0" fillId="0" borderId="10" xfId="81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11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80" applyFill="1" applyBorder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80" applyFill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56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12" xfId="56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81" applyNumberFormat="1" applyFont="1" applyFill="1" applyBorder="1" applyAlignment="1">
      <alignment horizontal="center"/>
      <protection/>
    </xf>
    <xf numFmtId="0" fontId="28" fillId="0" borderId="10" xfId="56" applyNumberFormat="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81" applyNumberFormat="1" applyFont="1" applyFill="1" applyBorder="1" applyAlignment="1">
      <alignment horizontal="center"/>
      <protection/>
    </xf>
    <xf numFmtId="0" fontId="28" fillId="25" borderId="10" xfId="0" applyFont="1" applyFill="1" applyBorder="1" applyAlignment="1">
      <alignment horizontal="center" vertical="center"/>
    </xf>
    <xf numFmtId="0" fontId="28" fillId="25" borderId="10" xfId="56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24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80" applyFont="1" applyFill="1" applyBorder="1">
      <alignment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3" xfId="56" applyFont="1" applyFill="1" applyBorder="1" applyAlignment="1">
      <alignment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49" fontId="0" fillId="0" borderId="13" xfId="56" applyNumberFormat="1" applyFont="1" applyFill="1" applyBorder="1" applyAlignment="1">
      <alignment horizontal="center" vertical="center" wrapText="1"/>
      <protection/>
    </xf>
    <xf numFmtId="0" fontId="28" fillId="0" borderId="13" xfId="5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3" xfId="81" applyNumberFormat="1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center" vertical="center"/>
    </xf>
    <xf numFmtId="0" fontId="0" fillId="0" borderId="13" xfId="56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" xfId="56" applyNumberFormat="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/>
    </xf>
    <xf numFmtId="0" fontId="0" fillId="0" borderId="15" xfId="56" applyFont="1" applyFill="1" applyBorder="1" applyAlignment="1">
      <alignment vertical="center" wrapText="1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7" fillId="0" borderId="12" xfId="56" applyNumberFormat="1" applyFont="1" applyFill="1" applyBorder="1" applyAlignment="1">
      <alignment horizontal="center" vertical="center"/>
      <protection/>
    </xf>
    <xf numFmtId="0" fontId="0" fillId="0" borderId="11" xfId="81" applyFont="1" applyFill="1" applyBorder="1" applyAlignment="1">
      <alignment wrapText="1"/>
      <protection/>
    </xf>
    <xf numFmtId="0" fontId="28" fillId="25" borderId="12" xfId="0" applyFont="1" applyFill="1" applyBorder="1" applyAlignment="1">
      <alignment horizontal="center" vertical="center"/>
    </xf>
    <xf numFmtId="0" fontId="0" fillId="0" borderId="12" xfId="81" applyFont="1" applyFill="1" applyBorder="1" applyAlignment="1">
      <alignment wrapText="1"/>
      <protection/>
    </xf>
    <xf numFmtId="0" fontId="0" fillId="0" borderId="12" xfId="80" applyFont="1" applyFill="1" applyBorder="1">
      <alignment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 applyProtection="1">
      <alignment horizontal="left"/>
      <protection locked="0"/>
    </xf>
    <xf numFmtId="0" fontId="0" fillId="25" borderId="12" xfId="0" applyFont="1" applyFill="1" applyBorder="1" applyAlignment="1">
      <alignment horizontal="center" vertical="center"/>
    </xf>
    <xf numFmtId="0" fontId="0" fillId="25" borderId="12" xfId="82" applyFont="1" applyFill="1" applyBorder="1" applyAlignment="1">
      <alignment horizontal="left" wrapText="1"/>
      <protection/>
    </xf>
    <xf numFmtId="0" fontId="0" fillId="25" borderId="12" xfId="0" applyFont="1" applyFill="1" applyBorder="1" applyAlignment="1">
      <alignment horizontal="left" vertical="center"/>
    </xf>
    <xf numFmtId="0" fontId="0" fillId="25" borderId="12" xfId="56" applyFont="1" applyFill="1" applyBorder="1" applyAlignment="1">
      <alignment horizontal="center" vertical="center" wrapText="1"/>
      <protection/>
    </xf>
    <xf numFmtId="0" fontId="28" fillId="25" borderId="12" xfId="0" applyFont="1" applyFill="1" applyBorder="1" applyAlignment="1" applyProtection="1">
      <alignment horizontal="center"/>
      <protection locked="0"/>
    </xf>
    <xf numFmtId="0" fontId="24" fillId="25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8" fillId="25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0" fillId="25" borderId="10" xfId="0" applyFont="1" applyFill="1" applyBorder="1" applyAlignment="1" applyProtection="1">
      <alignment horizontal="left"/>
      <protection locked="0"/>
    </xf>
    <xf numFmtId="0" fontId="28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25" borderId="0" xfId="0" applyFont="1" applyFill="1" applyAlignment="1">
      <alignment horizontal="center" vertical="center"/>
    </xf>
    <xf numFmtId="0" fontId="47" fillId="25" borderId="0" xfId="0" applyFont="1" applyFill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8" fillId="24" borderId="10" xfId="0" applyNumberFormat="1" applyFont="1" applyFill="1" applyBorder="1" applyAlignment="1">
      <alignment horizontal="center" vertical="center"/>
    </xf>
    <xf numFmtId="0" fontId="28" fillId="24" borderId="10" xfId="81" applyNumberFormat="1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80" applyFont="1" applyFill="1" applyBorder="1" applyAlignment="1">
      <alignment vertical="center" wrapText="1"/>
      <protection/>
    </xf>
    <xf numFmtId="0" fontId="24" fillId="24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8" fillId="24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56" applyFont="1" applyFill="1" applyBorder="1" applyAlignment="1">
      <alignment vertical="center" wrapText="1"/>
      <protection/>
    </xf>
    <xf numFmtId="0" fontId="0" fillId="0" borderId="18" xfId="56" applyFont="1" applyFill="1" applyBorder="1" applyAlignment="1">
      <alignment horizontal="left" vertical="center" wrapText="1"/>
      <protection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10" xfId="56" applyFont="1" applyFill="1" applyBorder="1" applyAlignment="1">
      <alignment horizontal="center" vertical="center" wrapText="1"/>
      <protection/>
    </xf>
    <xf numFmtId="0" fontId="0" fillId="25" borderId="10" xfId="83" applyFont="1" applyFill="1" applyBorder="1" applyAlignment="1">
      <alignment horizontal="left" wrapText="1"/>
      <protection/>
    </xf>
    <xf numFmtId="0" fontId="0" fillId="25" borderId="12" xfId="83" applyFont="1" applyFill="1" applyBorder="1" applyAlignment="1">
      <alignment horizontal="left" wrapText="1"/>
      <protection/>
    </xf>
    <xf numFmtId="0" fontId="0" fillId="0" borderId="12" xfId="0" applyFont="1" applyBorder="1" applyAlignment="1">
      <alignment/>
    </xf>
    <xf numFmtId="0" fontId="0" fillId="0" borderId="10" xfId="80" applyFont="1" applyFill="1" applyBorder="1">
      <alignment/>
      <protection/>
    </xf>
    <xf numFmtId="0" fontId="0" fillId="0" borderId="10" xfId="83" applyFont="1" applyFill="1" applyBorder="1" applyAlignment="1">
      <alignment horizontal="left" wrapText="1"/>
      <protection/>
    </xf>
    <xf numFmtId="0" fontId="0" fillId="0" borderId="10" xfId="80" applyFont="1" applyFill="1" applyBorder="1" applyAlignment="1">
      <alignment wrapText="1"/>
      <protection/>
    </xf>
    <xf numFmtId="0" fontId="28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8" fillId="24" borderId="11" xfId="56" applyNumberFormat="1" applyFont="1" applyFill="1" applyBorder="1" applyAlignment="1">
      <alignment horizontal="center" vertical="center"/>
      <protection/>
    </xf>
    <xf numFmtId="0" fontId="28" fillId="0" borderId="19" xfId="56" applyNumberFormat="1" applyFont="1" applyFill="1" applyBorder="1" applyAlignment="1">
      <alignment horizontal="center" vertical="center"/>
      <protection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8" fillId="25" borderId="10" xfId="81" applyNumberFormat="1" applyFont="1" applyFill="1" applyBorder="1" applyAlignment="1">
      <alignment horizontal="center"/>
      <protection/>
    </xf>
    <xf numFmtId="0" fontId="48" fillId="24" borderId="20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0" fillId="25" borderId="0" xfId="0" applyFill="1" applyAlignment="1">
      <alignment horizontal="left"/>
    </xf>
    <xf numFmtId="0" fontId="0" fillId="0" borderId="0" xfId="0" applyNumberFormat="1" applyFont="1" applyFill="1" applyAlignment="1">
      <alignment horizontal="center" vertical="center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 horizontal="left"/>
    </xf>
    <xf numFmtId="0" fontId="0" fillId="0" borderId="0" xfId="0" applyNumberFormat="1" applyAlignment="1">
      <alignment/>
    </xf>
    <xf numFmtId="0" fontId="28" fillId="0" borderId="10" xfId="0" applyNumberFormat="1" applyFont="1" applyBorder="1" applyAlignment="1">
      <alignment horizontal="center"/>
    </xf>
    <xf numFmtId="49" fontId="28" fillId="0" borderId="13" xfId="56" applyNumberFormat="1" applyFont="1" applyFill="1" applyBorder="1" applyAlignment="1">
      <alignment horizontal="center" vertical="center" wrapText="1"/>
      <protection/>
    </xf>
    <xf numFmtId="49" fontId="28" fillId="0" borderId="10" xfId="56" applyNumberFormat="1" applyFont="1" applyFill="1" applyBorder="1" applyAlignment="1">
      <alignment horizontal="center" vertical="center" wrapText="1"/>
      <protection/>
    </xf>
    <xf numFmtId="0" fontId="27" fillId="0" borderId="17" xfId="56" applyNumberFormat="1" applyFont="1" applyFill="1" applyBorder="1" applyAlignment="1">
      <alignment horizontal="center" vertical="center"/>
      <protection/>
    </xf>
    <xf numFmtId="0" fontId="28" fillId="0" borderId="17" xfId="56" applyNumberFormat="1" applyFont="1" applyFill="1" applyBorder="1" applyAlignment="1">
      <alignment horizontal="center" vertical="center"/>
      <protection/>
    </xf>
    <xf numFmtId="49" fontId="49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9" fillId="24" borderId="17" xfId="0" applyFont="1" applyFill="1" applyBorder="1" applyAlignment="1">
      <alignment horizontal="center" vertical="center" wrapText="1"/>
    </xf>
    <xf numFmtId="0" fontId="49" fillId="0" borderId="10" xfId="56" applyFont="1" applyFill="1" applyBorder="1" applyAlignment="1">
      <alignment horizontal="center" vertical="center" wrapText="1"/>
      <protection/>
    </xf>
    <xf numFmtId="49" fontId="49" fillId="0" borderId="12" xfId="56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49" fontId="49" fillId="24" borderId="10" xfId="56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49" fillId="24" borderId="10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left"/>
    </xf>
    <xf numFmtId="0" fontId="49" fillId="25" borderId="13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83" applyFont="1" applyFill="1" applyBorder="1" applyAlignment="1">
      <alignment horizontal="left" wrapText="1"/>
      <protection/>
    </xf>
    <xf numFmtId="0" fontId="0" fillId="24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2" xfId="80" applyFill="1" applyBorder="1" applyAlignment="1">
      <alignment horizontal="left" wrapText="1"/>
      <protection/>
    </xf>
    <xf numFmtId="0" fontId="47" fillId="25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47" fillId="25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56" applyFont="1" applyFill="1" applyBorder="1" applyAlignment="1">
      <alignment horizontal="left" vertical="center" wrapText="1"/>
      <protection/>
    </xf>
    <xf numFmtId="0" fontId="0" fillId="0" borderId="17" xfId="56" applyFont="1" applyFill="1" applyBorder="1" applyAlignment="1">
      <alignment vertical="center" wrapText="1"/>
      <protection/>
    </xf>
    <xf numFmtId="0" fontId="0" fillId="0" borderId="17" xfId="56" applyFont="1" applyFill="1" applyBorder="1" applyAlignment="1">
      <alignment horizontal="center" vertical="center" wrapText="1"/>
      <protection/>
    </xf>
    <xf numFmtId="49" fontId="0" fillId="0" borderId="17" xfId="56" applyNumberFormat="1" applyFont="1" applyFill="1" applyBorder="1" applyAlignment="1">
      <alignment horizontal="center" vertical="center" wrapText="1"/>
      <protection/>
    </xf>
    <xf numFmtId="0" fontId="28" fillId="0" borderId="17" xfId="81" applyNumberFormat="1" applyFont="1" applyFill="1" applyBorder="1" applyAlignment="1">
      <alignment horizontal="center"/>
      <protection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51" fillId="24" borderId="14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/>
    </xf>
    <xf numFmtId="0" fontId="0" fillId="0" borderId="12" xfId="80" applyFont="1" applyFill="1" applyBorder="1">
      <alignment/>
      <protection/>
    </xf>
    <xf numFmtId="0" fontId="28" fillId="25" borderId="12" xfId="81" applyNumberFormat="1" applyFont="1" applyFill="1" applyBorder="1" applyAlignment="1">
      <alignment horizontal="center"/>
      <protection/>
    </xf>
    <xf numFmtId="0" fontId="28" fillId="25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8" fillId="25" borderId="13" xfId="81" applyNumberFormat="1" applyFont="1" applyFill="1" applyBorder="1" applyAlignment="1">
      <alignment horizontal="center"/>
      <protection/>
    </xf>
    <xf numFmtId="0" fontId="28" fillId="25" borderId="13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/>
    </xf>
    <xf numFmtId="0" fontId="0" fillId="0" borderId="13" xfId="80" applyFont="1" applyFill="1" applyBorder="1">
      <alignment/>
      <protection/>
    </xf>
    <xf numFmtId="0" fontId="27" fillId="0" borderId="13" xfId="56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>
      <alignment horizontal="center" vertical="center"/>
    </xf>
    <xf numFmtId="0" fontId="28" fillId="24" borderId="23" xfId="0" applyFont="1" applyFill="1" applyBorder="1" applyAlignment="1" applyProtection="1">
      <alignment horizontal="center"/>
      <protection locked="0"/>
    </xf>
    <xf numFmtId="0" fontId="0" fillId="24" borderId="24" xfId="0" applyFont="1" applyFill="1" applyBorder="1" applyAlignment="1">
      <alignment horizontal="center" vertical="center" wrapText="1"/>
    </xf>
    <xf numFmtId="0" fontId="51" fillId="24" borderId="25" xfId="0" applyFont="1" applyFill="1" applyBorder="1" applyAlignment="1">
      <alignment horizontal="center" vertical="center"/>
    </xf>
    <xf numFmtId="0" fontId="48" fillId="24" borderId="25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/>
    </xf>
    <xf numFmtId="0" fontId="28" fillId="24" borderId="26" xfId="0" applyFont="1" applyFill="1" applyBorder="1" applyAlignment="1" applyProtection="1">
      <alignment horizontal="center"/>
      <protection locked="0"/>
    </xf>
    <xf numFmtId="0" fontId="21" fillId="24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/>
    </xf>
    <xf numFmtId="0" fontId="21" fillId="24" borderId="25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left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0" fillId="0" borderId="12" xfId="81" applyFont="1" applyFill="1" applyBorder="1" applyAlignment="1">
      <alignment horizontal="left" wrapText="1"/>
      <protection/>
    </xf>
    <xf numFmtId="0" fontId="28" fillId="0" borderId="11" xfId="0" applyFont="1" applyFill="1" applyBorder="1" applyAlignment="1">
      <alignment horizontal="center" vertical="center"/>
    </xf>
    <xf numFmtId="0" fontId="47" fillId="25" borderId="12" xfId="0" applyFont="1" applyFill="1" applyBorder="1" applyAlignment="1">
      <alignment horizontal="center" vertical="center"/>
    </xf>
    <xf numFmtId="0" fontId="28" fillId="25" borderId="17" xfId="0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5" xfId="81" applyFont="1" applyFill="1" applyBorder="1" applyAlignment="1">
      <alignment wrapText="1"/>
      <protection/>
    </xf>
    <xf numFmtId="0" fontId="4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8" fillId="0" borderId="15" xfId="0" applyNumberFormat="1" applyFont="1" applyFill="1" applyBorder="1" applyAlignment="1">
      <alignment horizontal="center" vertical="center"/>
    </xf>
    <xf numFmtId="0" fontId="28" fillId="24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0" fillId="25" borderId="17" xfId="81" applyFont="1" applyFill="1" applyBorder="1" applyAlignment="1">
      <alignment wrapText="1"/>
      <protection/>
    </xf>
    <xf numFmtId="0" fontId="0" fillId="25" borderId="17" xfId="80" applyFill="1" applyBorder="1">
      <alignment/>
      <protection/>
    </xf>
    <xf numFmtId="0" fontId="0" fillId="25" borderId="17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0" fillId="0" borderId="0" xfId="56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81" applyFont="1" applyFill="1" applyBorder="1" applyAlignment="1">
      <alignment horizontal="center" vertical="center" wrapText="1"/>
      <protection/>
    </xf>
    <xf numFmtId="0" fontId="21" fillId="0" borderId="29" xfId="8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 vertical="center"/>
    </xf>
    <xf numFmtId="0" fontId="52" fillId="0" borderId="31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/>
    </xf>
    <xf numFmtId="0" fontId="52" fillId="0" borderId="28" xfId="0" applyFont="1" applyFill="1" applyBorder="1" applyAlignment="1">
      <alignment horizontal="left" vertical="center"/>
    </xf>
    <xf numFmtId="0" fontId="21" fillId="0" borderId="11" xfId="8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9" xfId="81" applyFont="1" applyFill="1" applyBorder="1" applyAlignment="1">
      <alignment horizontal="center" vertical="center" wrapText="1"/>
      <protection/>
    </xf>
    <xf numFmtId="0" fontId="21" fillId="0" borderId="30" xfId="8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9" fillId="0" borderId="11" xfId="81" applyFont="1" applyFill="1" applyBorder="1" applyAlignment="1">
      <alignment horizontal="center" vertical="center" wrapText="1"/>
      <protection/>
    </xf>
    <xf numFmtId="0" fontId="29" fillId="0" borderId="10" xfId="81" applyFont="1" applyFill="1" applyBorder="1" applyAlignment="1">
      <alignment horizontal="center" vertical="center" wrapText="1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left" vertical="center" wrapText="1"/>
    </xf>
    <xf numFmtId="0" fontId="53" fillId="24" borderId="29" xfId="0" applyFont="1" applyFill="1" applyBorder="1" applyAlignment="1">
      <alignment horizontal="left" vertical="center" wrapText="1"/>
    </xf>
    <xf numFmtId="0" fontId="53" fillId="24" borderId="21" xfId="0" applyFont="1" applyFill="1" applyBorder="1" applyAlignment="1">
      <alignment horizontal="left" vertical="center" wrapText="1"/>
    </xf>
    <xf numFmtId="0" fontId="48" fillId="24" borderId="11" xfId="56" applyFont="1" applyFill="1" applyBorder="1" applyAlignment="1">
      <alignment horizontal="left" vertical="center" wrapText="1"/>
      <protection/>
    </xf>
    <xf numFmtId="0" fontId="48" fillId="24" borderId="29" xfId="56" applyFont="1" applyFill="1" applyBorder="1" applyAlignment="1">
      <alignment horizontal="left" vertical="center" wrapText="1"/>
      <protection/>
    </xf>
    <xf numFmtId="0" fontId="48" fillId="24" borderId="21" xfId="56" applyFont="1" applyFill="1" applyBorder="1" applyAlignment="1">
      <alignment horizontal="left" vertical="center" wrapText="1"/>
      <protection/>
    </xf>
    <xf numFmtId="0" fontId="48" fillId="24" borderId="20" xfId="56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81" applyFont="1" applyFill="1" applyBorder="1" applyAlignment="1">
      <alignment horizontal="center" vertical="center" wrapText="1"/>
      <protection/>
    </xf>
    <xf numFmtId="0" fontId="54" fillId="0" borderId="29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shrinkToFit="1"/>
    </xf>
    <xf numFmtId="0" fontId="55" fillId="0" borderId="32" xfId="0" applyFont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left" vertical="center" wrapText="1"/>
    </xf>
    <xf numFmtId="0" fontId="54" fillId="0" borderId="29" xfId="0" applyFont="1" applyBorder="1" applyAlignment="1">
      <alignment horizontal="left" wrapText="1"/>
    </xf>
    <xf numFmtId="0" fontId="54" fillId="0" borderId="21" xfId="0" applyFont="1" applyBorder="1" applyAlignment="1">
      <alignment horizontal="left" wrapText="1"/>
    </xf>
    <xf numFmtId="0" fontId="48" fillId="24" borderId="15" xfId="56" applyFont="1" applyFill="1" applyBorder="1" applyAlignment="1">
      <alignment horizontal="left" vertical="center" wrapText="1"/>
      <protection/>
    </xf>
    <xf numFmtId="0" fontId="54" fillId="0" borderId="32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wrapText="1"/>
    </xf>
    <xf numFmtId="0" fontId="54" fillId="0" borderId="28" xfId="0" applyFont="1" applyBorder="1" applyAlignment="1">
      <alignment horizontal="left" wrapText="1"/>
    </xf>
    <xf numFmtId="0" fontId="0" fillId="0" borderId="17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24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6" fillId="0" borderId="0" xfId="55" applyFont="1" applyAlignment="1">
      <alignment/>
      <protection/>
    </xf>
    <xf numFmtId="0" fontId="46" fillId="0" borderId="0" xfId="55">
      <alignment/>
      <protection/>
    </xf>
    <xf numFmtId="0" fontId="56" fillId="0" borderId="0" xfId="55" applyFont="1" applyBorder="1" applyAlignment="1">
      <alignment/>
      <protection/>
    </xf>
    <xf numFmtId="0" fontId="46" fillId="24" borderId="10" xfId="55" applyFill="1" applyBorder="1" applyAlignment="1">
      <alignment horizontal="center"/>
      <protection/>
    </xf>
    <xf numFmtId="0" fontId="46" fillId="24" borderId="11" xfId="55" applyFill="1" applyBorder="1" applyAlignment="1">
      <alignment horizontal="center"/>
      <protection/>
    </xf>
    <xf numFmtId="0" fontId="46" fillId="24" borderId="29" xfId="55" applyFill="1" applyBorder="1" applyAlignment="1">
      <alignment horizontal="center"/>
      <protection/>
    </xf>
    <xf numFmtId="0" fontId="46" fillId="24" borderId="21" xfId="55" applyFill="1" applyBorder="1" applyAlignment="1">
      <alignment horizontal="center"/>
      <protection/>
    </xf>
    <xf numFmtId="0" fontId="46" fillId="24" borderId="35" xfId="55" applyFill="1" applyBorder="1" applyAlignment="1">
      <alignment horizontal="center"/>
      <protection/>
    </xf>
    <xf numFmtId="0" fontId="46" fillId="24" borderId="36" xfId="55" applyFill="1" applyBorder="1" applyAlignment="1">
      <alignment horizontal="center"/>
      <protection/>
    </xf>
    <xf numFmtId="0" fontId="46" fillId="24" borderId="37" xfId="55" applyFill="1" applyBorder="1" applyAlignment="1">
      <alignment horizontal="center"/>
      <protection/>
    </xf>
    <xf numFmtId="0" fontId="46" fillId="24" borderId="38" xfId="55" applyFill="1" applyBorder="1" applyAlignment="1">
      <alignment horizontal="center"/>
      <protection/>
    </xf>
    <xf numFmtId="0" fontId="46" fillId="24" borderId="39" xfId="55" applyFill="1" applyBorder="1" applyAlignment="1">
      <alignment horizontal="center"/>
      <protection/>
    </xf>
    <xf numFmtId="0" fontId="46" fillId="24" borderId="40" xfId="55" applyFill="1" applyBorder="1" applyAlignment="1">
      <alignment horizontal="center"/>
      <protection/>
    </xf>
    <xf numFmtId="0" fontId="46" fillId="24" borderId="41" xfId="55" applyFill="1" applyBorder="1" applyAlignment="1">
      <alignment horizontal="center"/>
      <protection/>
    </xf>
    <xf numFmtId="0" fontId="46" fillId="0" borderId="13" xfId="55" applyBorder="1" applyAlignment="1">
      <alignment wrapText="1"/>
      <protection/>
    </xf>
    <xf numFmtId="0" fontId="46" fillId="0" borderId="13" xfId="55" applyBorder="1" applyAlignment="1">
      <alignment/>
      <protection/>
    </xf>
    <xf numFmtId="0" fontId="46" fillId="0" borderId="11" xfId="55" applyBorder="1" applyAlignment="1">
      <alignment/>
      <protection/>
    </xf>
    <xf numFmtId="0" fontId="46" fillId="0" borderId="21" xfId="55" applyBorder="1" applyAlignment="1">
      <alignment/>
      <protection/>
    </xf>
    <xf numFmtId="0" fontId="46" fillId="0" borderId="10" xfId="55" applyBorder="1">
      <alignment/>
      <protection/>
    </xf>
    <xf numFmtId="0" fontId="46" fillId="0" borderId="11" xfId="55" applyFill="1" applyBorder="1" applyAlignment="1">
      <alignment/>
      <protection/>
    </xf>
    <xf numFmtId="0" fontId="46" fillId="0" borderId="21" xfId="55" applyFill="1" applyBorder="1" applyAlignment="1">
      <alignment/>
      <protection/>
    </xf>
    <xf numFmtId="0" fontId="57" fillId="0" borderId="10" xfId="55" applyFont="1" applyBorder="1" applyAlignment="1">
      <alignment/>
      <protection/>
    </xf>
    <xf numFmtId="0" fontId="58" fillId="0" borderId="10" xfId="55" applyFont="1" applyBorder="1">
      <alignment/>
      <protection/>
    </xf>
    <xf numFmtId="0" fontId="59" fillId="0" borderId="42" xfId="55" applyFont="1" applyBorder="1">
      <alignment/>
      <protection/>
    </xf>
    <xf numFmtId="0" fontId="46" fillId="0" borderId="42" xfId="55" applyBorder="1">
      <alignment/>
      <protection/>
    </xf>
    <xf numFmtId="0" fontId="46" fillId="0" borderId="15" xfId="55" applyBorder="1" applyAlignment="1">
      <alignment horizontal="center"/>
      <protection/>
    </xf>
    <xf numFmtId="0" fontId="46" fillId="0" borderId="32" xfId="55" applyBorder="1" applyAlignment="1">
      <alignment horizontal="center"/>
      <protection/>
    </xf>
    <xf numFmtId="0" fontId="46" fillId="0" borderId="32" xfId="55" applyBorder="1" applyAlignment="1">
      <alignment/>
      <protection/>
    </xf>
    <xf numFmtId="0" fontId="46" fillId="0" borderId="11" xfId="55" applyBorder="1" applyAlignment="1">
      <alignment horizontal="center"/>
      <protection/>
    </xf>
    <xf numFmtId="0" fontId="46" fillId="0" borderId="29" xfId="55" applyBorder="1" applyAlignment="1">
      <alignment horizontal="center"/>
      <protection/>
    </xf>
    <xf numFmtId="0" fontId="46" fillId="0" borderId="21" xfId="55" applyBorder="1" applyAlignment="1">
      <alignment horizontal="center"/>
      <protection/>
    </xf>
    <xf numFmtId="0" fontId="46" fillId="0" borderId="17" xfId="55" applyBorder="1" applyAlignment="1">
      <alignment wrapText="1"/>
      <protection/>
    </xf>
    <xf numFmtId="0" fontId="46" fillId="0" borderId="17" xfId="55" applyBorder="1" applyAlignment="1">
      <alignment/>
      <protection/>
    </xf>
    <xf numFmtId="0" fontId="46" fillId="0" borderId="34" xfId="55" applyBorder="1">
      <alignment/>
      <protection/>
    </xf>
    <xf numFmtId="0" fontId="57" fillId="0" borderId="0" xfId="55" applyFont="1" applyAlignment="1">
      <alignment/>
      <protection/>
    </xf>
    <xf numFmtId="0" fontId="57" fillId="0" borderId="12" xfId="55" applyFont="1" applyBorder="1" applyAlignment="1">
      <alignment/>
      <protection/>
    </xf>
    <xf numFmtId="0" fontId="57" fillId="0" borderId="17" xfId="55" applyFont="1" applyBorder="1" applyAlignment="1">
      <alignment/>
      <protection/>
    </xf>
    <xf numFmtId="0" fontId="46" fillId="0" borderId="15" xfId="55" applyBorder="1" applyAlignment="1">
      <alignment/>
      <protection/>
    </xf>
    <xf numFmtId="0" fontId="46" fillId="0" borderId="28" xfId="55" applyBorder="1" applyAlignment="1">
      <alignment/>
      <protection/>
    </xf>
    <xf numFmtId="0" fontId="46" fillId="0" borderId="0" xfId="55" applyAlignment="1">
      <alignment horizontal="center"/>
      <protection/>
    </xf>
    <xf numFmtId="0" fontId="57" fillId="0" borderId="13" xfId="55" applyFont="1" applyBorder="1" applyAlignment="1">
      <alignment/>
      <protection/>
    </xf>
    <xf numFmtId="0" fontId="46" fillId="0" borderId="20" xfId="55" applyBorder="1" applyAlignment="1">
      <alignment/>
      <protection/>
    </xf>
    <xf numFmtId="0" fontId="46" fillId="0" borderId="20" xfId="55" applyBorder="1">
      <alignment/>
      <protection/>
    </xf>
    <xf numFmtId="0" fontId="46" fillId="26" borderId="29" xfId="55" applyFill="1" applyBorder="1" applyAlignment="1">
      <alignment/>
      <protection/>
    </xf>
    <xf numFmtId="0" fontId="46" fillId="26" borderId="10" xfId="55" applyFill="1" applyBorder="1">
      <alignment/>
      <protection/>
    </xf>
    <xf numFmtId="0" fontId="46" fillId="0" borderId="12" xfId="55" applyBorder="1" applyAlignment="1">
      <alignment/>
      <protection/>
    </xf>
    <xf numFmtId="0" fontId="46" fillId="0" borderId="12" xfId="55" applyBorder="1" applyAlignment="1">
      <alignment wrapText="1"/>
      <protection/>
    </xf>
    <xf numFmtId="0" fontId="46" fillId="0" borderId="0" xfId="55" applyBorder="1">
      <alignment/>
      <protection/>
    </xf>
    <xf numFmtId="0" fontId="46" fillId="0" borderId="43" xfId="55" applyBorder="1">
      <alignment/>
      <protection/>
    </xf>
    <xf numFmtId="0" fontId="46" fillId="0" borderId="31" xfId="55" applyBorder="1">
      <alignment/>
      <protection/>
    </xf>
    <xf numFmtId="0" fontId="46" fillId="0" borderId="13" xfId="55" applyBorder="1">
      <alignment/>
      <protection/>
    </xf>
    <xf numFmtId="0" fontId="46" fillId="27" borderId="10" xfId="55" applyFill="1" applyBorder="1">
      <alignment/>
      <protection/>
    </xf>
    <xf numFmtId="0" fontId="46" fillId="0" borderId="19" xfId="55" applyBorder="1">
      <alignment/>
      <protection/>
    </xf>
    <xf numFmtId="0" fontId="46" fillId="25" borderId="20" xfId="55" applyFill="1" applyBorder="1">
      <alignment/>
      <protection/>
    </xf>
    <xf numFmtId="0" fontId="46" fillId="0" borderId="17" xfId="55" applyBorder="1">
      <alignment/>
      <protection/>
    </xf>
    <xf numFmtId="0" fontId="46" fillId="0" borderId="44" xfId="55" applyBorder="1">
      <alignment/>
      <protection/>
    </xf>
    <xf numFmtId="0" fontId="46" fillId="25" borderId="45" xfId="55" applyFill="1" applyBorder="1">
      <alignment/>
      <protection/>
    </xf>
    <xf numFmtId="0" fontId="46" fillId="0" borderId="0" xfId="55" applyFill="1" applyBorder="1">
      <alignment/>
      <protection/>
    </xf>
    <xf numFmtId="0" fontId="46" fillId="0" borderId="34" xfId="55" applyFill="1" applyBorder="1">
      <alignment/>
      <protection/>
    </xf>
    <xf numFmtId="0" fontId="46" fillId="0" borderId="46" xfId="55" applyBorder="1">
      <alignment/>
      <protection/>
    </xf>
    <xf numFmtId="0" fontId="46" fillId="0" borderId="47" xfId="55" applyBorder="1">
      <alignment/>
      <protection/>
    </xf>
    <xf numFmtId="0" fontId="46" fillId="0" borderId="48" xfId="55" applyBorder="1">
      <alignment/>
      <protection/>
    </xf>
    <xf numFmtId="0" fontId="46" fillId="0" borderId="28" xfId="55" applyBorder="1">
      <alignment/>
      <protection/>
    </xf>
    <xf numFmtId="0" fontId="46" fillId="28" borderId="49" xfId="55" applyFill="1" applyBorder="1">
      <alignment/>
      <protection/>
    </xf>
    <xf numFmtId="0" fontId="46" fillId="28" borderId="21" xfId="55" applyFill="1" applyBorder="1">
      <alignment/>
      <protection/>
    </xf>
    <xf numFmtId="0" fontId="46" fillId="28" borderId="11" xfId="55" applyFill="1" applyBorder="1">
      <alignment/>
      <protection/>
    </xf>
    <xf numFmtId="0" fontId="46" fillId="28" borderId="29" xfId="55" applyFill="1" applyBorder="1">
      <alignment/>
      <protection/>
    </xf>
    <xf numFmtId="0" fontId="46" fillId="28" borderId="50" xfId="55" applyFill="1" applyBorder="1">
      <alignment/>
      <protection/>
    </xf>
    <xf numFmtId="0" fontId="46" fillId="29" borderId="51" xfId="55" applyFill="1" applyBorder="1">
      <alignment/>
      <protection/>
    </xf>
    <xf numFmtId="0" fontId="46" fillId="29" borderId="52" xfId="55" applyFill="1" applyBorder="1">
      <alignment/>
      <protection/>
    </xf>
    <xf numFmtId="0" fontId="46" fillId="28" borderId="10" xfId="55" applyFill="1" applyBorder="1">
      <alignment/>
      <protection/>
    </xf>
    <xf numFmtId="0" fontId="46" fillId="29" borderId="10" xfId="55" applyFill="1" applyBorder="1">
      <alignment/>
      <protection/>
    </xf>
    <xf numFmtId="0" fontId="46" fillId="30" borderId="10" xfId="55" applyFill="1" applyBorder="1">
      <alignment/>
      <protection/>
    </xf>
    <xf numFmtId="0" fontId="46" fillId="30" borderId="50" xfId="55" applyFill="1" applyBorder="1">
      <alignment/>
      <protection/>
    </xf>
    <xf numFmtId="0" fontId="46" fillId="26" borderId="53" xfId="55" applyFill="1" applyBorder="1" applyAlignment="1">
      <alignment/>
      <protection/>
    </xf>
    <xf numFmtId="0" fontId="46" fillId="26" borderId="32" xfId="55" applyFill="1" applyBorder="1" applyAlignment="1">
      <alignment/>
      <protection/>
    </xf>
    <xf numFmtId="0" fontId="46" fillId="0" borderId="47" xfId="55" applyBorder="1" applyAlignment="1">
      <alignment/>
      <protection/>
    </xf>
    <xf numFmtId="0" fontId="46" fillId="0" borderId="45" xfId="55" applyBorder="1">
      <alignment/>
      <protection/>
    </xf>
    <xf numFmtId="0" fontId="46" fillId="27" borderId="12" xfId="55" applyFill="1" applyBorder="1">
      <alignment/>
      <protection/>
    </xf>
    <xf numFmtId="0" fontId="46" fillId="27" borderId="13" xfId="55" applyFill="1" applyBorder="1">
      <alignment/>
      <protection/>
    </xf>
    <xf numFmtId="0" fontId="46" fillId="0" borderId="32" xfId="55" applyBorder="1">
      <alignment/>
      <protection/>
    </xf>
    <xf numFmtId="0" fontId="46" fillId="28" borderId="54" xfId="55" applyFill="1" applyBorder="1">
      <alignment/>
      <protection/>
    </xf>
    <xf numFmtId="0" fontId="46" fillId="28" borderId="30" xfId="55" applyFill="1" applyBorder="1">
      <alignment/>
      <protection/>
    </xf>
    <xf numFmtId="0" fontId="46" fillId="28" borderId="55" xfId="55" applyFill="1" applyBorder="1">
      <alignment/>
      <protection/>
    </xf>
    <xf numFmtId="0" fontId="46" fillId="29" borderId="56" xfId="55" applyFill="1" applyBorder="1">
      <alignment/>
      <protection/>
    </xf>
    <xf numFmtId="0" fontId="46" fillId="29" borderId="57" xfId="55" applyFill="1" applyBorder="1">
      <alignment/>
      <protection/>
    </xf>
    <xf numFmtId="0" fontId="46" fillId="28" borderId="49" xfId="55" applyFill="1" applyBorder="1" applyAlignment="1">
      <alignment/>
      <protection/>
    </xf>
    <xf numFmtId="0" fontId="46" fillId="28" borderId="29" xfId="55" applyFill="1" applyBorder="1" applyAlignment="1">
      <alignment/>
      <protection/>
    </xf>
    <xf numFmtId="0" fontId="46" fillId="28" borderId="21" xfId="55" applyFill="1" applyBorder="1" applyAlignment="1">
      <alignment/>
      <protection/>
    </xf>
    <xf numFmtId="0" fontId="46" fillId="28" borderId="11" xfId="55" applyFill="1" applyBorder="1" applyAlignment="1">
      <alignment/>
      <protection/>
    </xf>
    <xf numFmtId="0" fontId="46" fillId="29" borderId="29" xfId="55" applyFill="1" applyBorder="1">
      <alignment/>
      <protection/>
    </xf>
    <xf numFmtId="0" fontId="46" fillId="30" borderId="21" xfId="55" applyFill="1" applyBorder="1">
      <alignment/>
      <protection/>
    </xf>
    <xf numFmtId="0" fontId="46" fillId="24" borderId="15" xfId="55" applyFill="1" applyBorder="1" applyAlignment="1">
      <alignment horizontal="center"/>
      <protection/>
    </xf>
    <xf numFmtId="0" fontId="46" fillId="24" borderId="32" xfId="55" applyFill="1" applyBorder="1" applyAlignment="1">
      <alignment horizontal="center"/>
      <protection/>
    </xf>
    <xf numFmtId="0" fontId="46" fillId="24" borderId="28" xfId="55" applyFill="1" applyBorder="1" applyAlignment="1">
      <alignment horizontal="center"/>
      <protection/>
    </xf>
    <xf numFmtId="0" fontId="59" fillId="0" borderId="28" xfId="55" applyFont="1" applyBorder="1">
      <alignment/>
      <protection/>
    </xf>
    <xf numFmtId="0" fontId="46" fillId="0" borderId="29" xfId="55" applyBorder="1" applyAlignment="1">
      <alignment/>
      <protection/>
    </xf>
    <xf numFmtId="0" fontId="46" fillId="26" borderId="11" xfId="55" applyFill="1" applyBorder="1" applyAlignment="1">
      <alignment/>
      <protection/>
    </xf>
    <xf numFmtId="0" fontId="46" fillId="26" borderId="21" xfId="55" applyFill="1" applyBorder="1" applyAlignment="1">
      <alignment/>
      <protection/>
    </xf>
    <xf numFmtId="0" fontId="46" fillId="30" borderId="29" xfId="55" applyFill="1" applyBorder="1">
      <alignment/>
      <protection/>
    </xf>
    <xf numFmtId="0" fontId="46" fillId="0" borderId="12" xfId="55" applyBorder="1">
      <alignment/>
      <protection/>
    </xf>
    <xf numFmtId="0" fontId="46" fillId="0" borderId="30" xfId="55" applyBorder="1" applyAlignment="1">
      <alignment/>
      <protection/>
    </xf>
    <xf numFmtId="0" fontId="46" fillId="0" borderId="0" xfId="55" applyBorder="1" applyAlignment="1">
      <alignment/>
      <protection/>
    </xf>
    <xf numFmtId="0" fontId="46" fillId="0" borderId="0" xfId="55" applyFill="1" applyBorder="1" applyAlignment="1">
      <alignment/>
      <protection/>
    </xf>
    <xf numFmtId="0" fontId="46" fillId="0" borderId="19" xfId="55" applyBorder="1" applyAlignment="1">
      <alignment/>
      <protection/>
    </xf>
    <xf numFmtId="0" fontId="46" fillId="0" borderId="34" xfId="55" applyBorder="1" applyAlignment="1">
      <alignment wrapText="1"/>
      <protection/>
    </xf>
    <xf numFmtId="0" fontId="46" fillId="0" borderId="28" xfId="55" applyBorder="1" applyAlignment="1">
      <alignment wrapText="1"/>
      <protection/>
    </xf>
    <xf numFmtId="0" fontId="46" fillId="0" borderId="17" xfId="55" applyFill="1" applyBorder="1">
      <alignment/>
      <protection/>
    </xf>
    <xf numFmtId="0" fontId="46" fillId="0" borderId="31" xfId="55" applyBorder="1" applyAlignment="1">
      <alignment/>
      <protection/>
    </xf>
    <xf numFmtId="0" fontId="46" fillId="28" borderId="0" xfId="55" applyFill="1">
      <alignment/>
      <protection/>
    </xf>
    <xf numFmtId="0" fontId="46" fillId="29" borderId="0" xfId="55" applyFill="1">
      <alignment/>
      <protection/>
    </xf>
    <xf numFmtId="0" fontId="46" fillId="28" borderId="54" xfId="55" applyFill="1" applyBorder="1" applyAlignment="1">
      <alignment/>
      <protection/>
    </xf>
    <xf numFmtId="0" fontId="46" fillId="28" borderId="30" xfId="55" applyFill="1" applyBorder="1" applyAlignment="1">
      <alignment/>
      <protection/>
    </xf>
    <xf numFmtId="0" fontId="46" fillId="28" borderId="31" xfId="55" applyFill="1" applyBorder="1" applyAlignment="1">
      <alignment/>
      <protection/>
    </xf>
    <xf numFmtId="0" fontId="46" fillId="28" borderId="31" xfId="55" applyFill="1" applyBorder="1">
      <alignment/>
      <protection/>
    </xf>
    <xf numFmtId="0" fontId="46" fillId="28" borderId="19" xfId="55" applyFill="1" applyBorder="1" applyAlignment="1">
      <alignment/>
      <protection/>
    </xf>
    <xf numFmtId="0" fontId="46" fillId="28" borderId="19" xfId="55" applyFill="1" applyBorder="1">
      <alignment/>
      <protection/>
    </xf>
    <xf numFmtId="0" fontId="46" fillId="28" borderId="13" xfId="55" applyFill="1" applyBorder="1">
      <alignment/>
      <protection/>
    </xf>
    <xf numFmtId="0" fontId="46" fillId="29" borderId="30" xfId="55" applyFill="1" applyBorder="1">
      <alignment/>
      <protection/>
    </xf>
    <xf numFmtId="0" fontId="46" fillId="30" borderId="13" xfId="55" applyFill="1" applyBorder="1">
      <alignment/>
      <protection/>
    </xf>
    <xf numFmtId="0" fontId="46" fillId="30" borderId="31" xfId="55" applyFill="1" applyBorder="1">
      <alignment/>
      <protection/>
    </xf>
    <xf numFmtId="0" fontId="46" fillId="0" borderId="17" xfId="55" applyFill="1" applyBorder="1" applyAlignment="1">
      <alignment/>
      <protection/>
    </xf>
    <xf numFmtId="0" fontId="46" fillId="0" borderId="12" xfId="55" applyFill="1" applyBorder="1" applyAlignment="1">
      <alignment/>
      <protection/>
    </xf>
    <xf numFmtId="0" fontId="46" fillId="29" borderId="21" xfId="55" applyFill="1" applyBorder="1">
      <alignment/>
      <protection/>
    </xf>
    <xf numFmtId="0" fontId="60" fillId="30" borderId="10" xfId="55" applyNumberFormat="1" applyFont="1" applyFill="1" applyBorder="1">
      <alignment/>
      <protection/>
    </xf>
    <xf numFmtId="0" fontId="46" fillId="26" borderId="15" xfId="55" applyFill="1" applyBorder="1" applyAlignment="1">
      <alignment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2 2 2" xfId="58"/>
    <cellStyle name="Обычный 2 3" xfId="59"/>
    <cellStyle name="Обычный 2 3 2" xfId="60"/>
    <cellStyle name="Обычный 2 4" xfId="61"/>
    <cellStyle name="Обычный 2_Данные связка 2 эт." xfId="62"/>
    <cellStyle name="Обычный 3" xfId="63"/>
    <cellStyle name="Обычный 3 2" xfId="64"/>
    <cellStyle name="Обычный 3 3" xfId="65"/>
    <cellStyle name="Обычный 3 3 2" xfId="66"/>
    <cellStyle name="Обычный 3 4" xfId="67"/>
    <cellStyle name="Обычный 3_5 класс Сквоз ЛК и РЕГ" xfId="68"/>
    <cellStyle name="Обычный 4" xfId="69"/>
    <cellStyle name="Обычный 4 2" xfId="70"/>
    <cellStyle name="Обычный 4 3" xfId="71"/>
    <cellStyle name="Обычный 5" xfId="72"/>
    <cellStyle name="Обычный 5 2" xfId="73"/>
    <cellStyle name="Обычный 6" xfId="74"/>
    <cellStyle name="Обычный 6 2" xfId="75"/>
    <cellStyle name="Обычный 6 3" xfId="76"/>
    <cellStyle name="Обычный 7" xfId="77"/>
    <cellStyle name="Обычный 8" xfId="78"/>
    <cellStyle name="Обычный 9" xfId="79"/>
    <cellStyle name="Обычный_Протокол ЛИЧКА_КК" xfId="80"/>
    <cellStyle name="Обычный_Протокол ЛИЧКА_короткая_КРКондр2008 all fin" xfId="81"/>
    <cellStyle name="Обычный_Связки_М" xfId="82"/>
    <cellStyle name="Обычный_Связки_М 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304800</xdr:colOff>
      <xdr:row>9</xdr:row>
      <xdr:rowOff>142875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183975" y="187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63</xdr:col>
      <xdr:colOff>304800</xdr:colOff>
      <xdr:row>9</xdr:row>
      <xdr:rowOff>142875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5031700" y="187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1084;&#1086;&#1080;%20&#1076;&#1086;&#1082;&#1091;&#1084;&#1077;&#1085;&#1090;&#109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7;&#1081;\Downloads\&#1055;&#1077;&#1096;&#1077;&#1093;&#1086;&#1076;&#1082;&#1072;%202013%20&#1042;&#1086;&#1088;&#1086;&#1085;&#1077;&#1078;\&#1047;&#1072;&#1103;&#1082;&#1072;%20&#1053;&#1072;&#1081;&#1093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B1" t="str">
            <v>м</v>
          </cell>
        </row>
        <row r="2">
          <cell r="B2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05"/>
  <sheetViews>
    <sheetView view="pageBreakPreview" zoomScale="80" zoomScaleSheetLayoutView="80" zoomScalePageLayoutView="0" workbookViewId="0" topLeftCell="A1">
      <pane xSplit="6" ySplit="4" topLeftCell="AC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T101" sqref="AT101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24.00390625" style="2" customWidth="1"/>
    <col min="4" max="4" width="2.57421875" style="2" hidden="1" customWidth="1"/>
    <col min="5" max="5" width="9.8515625" style="2" customWidth="1"/>
    <col min="6" max="7" width="7.28125" style="2" customWidth="1"/>
    <col min="8" max="8" width="8.00390625" style="2" customWidth="1"/>
    <col min="9" max="9" width="6.8515625" style="2" customWidth="1"/>
    <col min="10" max="10" width="7.140625" style="2" customWidth="1"/>
    <col min="11" max="12" width="5.7109375" style="2" customWidth="1"/>
    <col min="13" max="13" width="7.140625" style="2" customWidth="1"/>
    <col min="14" max="14" width="7.7109375" style="2" customWidth="1"/>
    <col min="15" max="15" width="5.7109375" style="2" customWidth="1"/>
    <col min="16" max="16" width="7.140625" style="2" customWidth="1"/>
    <col min="17" max="17" width="5.7109375" style="2" hidden="1" customWidth="1"/>
    <col min="18" max="18" width="7.28125" style="2" hidden="1" customWidth="1"/>
    <col min="19" max="19" width="5.7109375" style="2" hidden="1" customWidth="1"/>
    <col min="20" max="20" width="7.7109375" style="2" hidden="1" customWidth="1"/>
    <col min="21" max="21" width="5.7109375" style="2" customWidth="1"/>
    <col min="22" max="22" width="8.00390625" style="2" customWidth="1"/>
    <col min="23" max="23" width="5.7109375" style="2" customWidth="1"/>
    <col min="24" max="24" width="7.00390625" style="2" customWidth="1"/>
    <col min="25" max="32" width="7.140625" style="2" customWidth="1"/>
    <col min="33" max="33" width="5.7109375" style="2" customWidth="1"/>
    <col min="34" max="34" width="7.421875" style="2" customWidth="1"/>
    <col min="35" max="36" width="5.7109375" style="2" customWidth="1"/>
    <col min="37" max="37" width="5.00390625" style="9" customWidth="1"/>
    <col min="38" max="38" width="7.8515625" style="2" customWidth="1"/>
    <col min="39" max="39" width="5.7109375" style="2" hidden="1" customWidth="1"/>
    <col min="40" max="40" width="7.421875" style="2" hidden="1" customWidth="1"/>
    <col min="41" max="41" width="7.28125" style="9" hidden="1" customWidth="1"/>
    <col min="42" max="42" width="5.421875" style="2" hidden="1" customWidth="1"/>
    <col min="43" max="43" width="6.421875" style="2" customWidth="1"/>
    <col min="44" max="44" width="8.57421875" style="2" customWidth="1"/>
    <col min="45" max="45" width="5.7109375" style="2" customWidth="1"/>
    <col min="46" max="46" width="8.140625" style="2" customWidth="1"/>
    <col min="47" max="48" width="5.7109375" style="2" customWidth="1"/>
    <col min="49" max="49" width="11.00390625" style="145" customWidth="1"/>
    <col min="50" max="50" width="9.421875" style="2" customWidth="1"/>
    <col min="51" max="16384" width="9.140625" style="2" customWidth="1"/>
  </cols>
  <sheetData>
    <row r="1" spans="1:129" ht="14.25" customHeight="1">
      <c r="A1" s="275" t="s">
        <v>289</v>
      </c>
      <c r="B1" s="276"/>
      <c r="C1" s="276"/>
      <c r="D1" s="276"/>
      <c r="E1" s="276"/>
      <c r="F1" s="276"/>
      <c r="G1" s="276"/>
      <c r="H1" s="276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8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</row>
    <row r="2" spans="1:129" ht="44.25" customHeight="1">
      <c r="A2" s="279"/>
      <c r="B2" s="280"/>
      <c r="C2" s="280"/>
      <c r="D2" s="280"/>
      <c r="E2" s="280"/>
      <c r="F2" s="280"/>
      <c r="G2" s="280"/>
      <c r="H2" s="280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</row>
    <row r="3" spans="1:129" s="1" customFormat="1" ht="50.25" customHeight="1">
      <c r="A3" s="263" t="s">
        <v>1</v>
      </c>
      <c r="B3" s="263" t="s">
        <v>2</v>
      </c>
      <c r="C3" s="263" t="s">
        <v>4</v>
      </c>
      <c r="D3" s="263" t="s">
        <v>5</v>
      </c>
      <c r="E3" s="263" t="s">
        <v>6</v>
      </c>
      <c r="F3" s="263" t="s">
        <v>7</v>
      </c>
      <c r="G3" s="293" t="s">
        <v>170</v>
      </c>
      <c r="H3" s="294"/>
      <c r="I3" s="287" t="s">
        <v>155</v>
      </c>
      <c r="J3" s="288"/>
      <c r="K3" s="288"/>
      <c r="L3" s="288"/>
      <c r="M3" s="291" t="s">
        <v>150</v>
      </c>
      <c r="N3" s="270"/>
      <c r="O3" s="289" t="s">
        <v>157</v>
      </c>
      <c r="P3" s="289"/>
      <c r="Q3" s="271" t="s">
        <v>158</v>
      </c>
      <c r="R3" s="271"/>
      <c r="S3" s="271"/>
      <c r="T3" s="271"/>
      <c r="U3" s="271" t="s">
        <v>199</v>
      </c>
      <c r="V3" s="271"/>
      <c r="W3" s="271"/>
      <c r="X3" s="271"/>
      <c r="Y3" s="284" t="s">
        <v>152</v>
      </c>
      <c r="Z3" s="285"/>
      <c r="AA3" s="285"/>
      <c r="AB3" s="285"/>
      <c r="AC3" s="285"/>
      <c r="AD3" s="285"/>
      <c r="AE3" s="285"/>
      <c r="AF3" s="286"/>
      <c r="AG3" s="272" t="s">
        <v>371</v>
      </c>
      <c r="AH3" s="272"/>
      <c r="AI3" s="272"/>
      <c r="AJ3" s="272"/>
      <c r="AK3" s="283" t="s">
        <v>380</v>
      </c>
      <c r="AL3" s="272"/>
      <c r="AM3" s="272"/>
      <c r="AN3" s="272"/>
      <c r="AO3" s="273" t="s">
        <v>290</v>
      </c>
      <c r="AP3" s="274"/>
      <c r="AQ3" s="271" t="s">
        <v>165</v>
      </c>
      <c r="AR3" s="270"/>
      <c r="AS3" s="283" t="s">
        <v>149</v>
      </c>
      <c r="AT3" s="272"/>
      <c r="AU3" s="272"/>
      <c r="AV3" s="272"/>
      <c r="AW3" s="265" t="s">
        <v>8</v>
      </c>
      <c r="AX3" s="261" t="s">
        <v>9</v>
      </c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</row>
    <row r="4" spans="1:129" ht="56.25" customHeight="1">
      <c r="A4" s="263"/>
      <c r="B4" s="263"/>
      <c r="C4" s="263"/>
      <c r="D4" s="263"/>
      <c r="E4" s="263"/>
      <c r="F4" s="263"/>
      <c r="G4" s="263" t="s">
        <v>162</v>
      </c>
      <c r="H4" s="263"/>
      <c r="I4" s="267" t="s">
        <v>162</v>
      </c>
      <c r="J4" s="268"/>
      <c r="K4" s="263" t="s">
        <v>156</v>
      </c>
      <c r="L4" s="263"/>
      <c r="M4" s="292" t="s">
        <v>171</v>
      </c>
      <c r="N4" s="290"/>
      <c r="O4" s="263" t="s">
        <v>182</v>
      </c>
      <c r="P4" s="263"/>
      <c r="Q4" s="263" t="s">
        <v>159</v>
      </c>
      <c r="R4" s="263"/>
      <c r="S4" s="263" t="s">
        <v>160</v>
      </c>
      <c r="T4" s="263"/>
      <c r="U4" s="263" t="s">
        <v>48</v>
      </c>
      <c r="V4" s="263"/>
      <c r="W4" s="263" t="s">
        <v>161</v>
      </c>
      <c r="X4" s="263"/>
      <c r="Y4" s="269" t="s">
        <v>154</v>
      </c>
      <c r="Z4" s="270"/>
      <c r="AA4" s="269" t="s">
        <v>153</v>
      </c>
      <c r="AB4" s="270"/>
      <c r="AC4" s="269" t="s">
        <v>154</v>
      </c>
      <c r="AD4" s="270"/>
      <c r="AE4" s="269" t="s">
        <v>154</v>
      </c>
      <c r="AF4" s="270"/>
      <c r="AG4" s="263" t="s">
        <v>162</v>
      </c>
      <c r="AH4" s="263"/>
      <c r="AI4" s="263" t="s">
        <v>163</v>
      </c>
      <c r="AJ4" s="263"/>
      <c r="AK4" s="267" t="s">
        <v>164</v>
      </c>
      <c r="AL4" s="268"/>
      <c r="AM4" s="267" t="s">
        <v>49</v>
      </c>
      <c r="AN4" s="268"/>
      <c r="AO4" s="267" t="s">
        <v>46</v>
      </c>
      <c r="AP4" s="268"/>
      <c r="AQ4" s="267" t="s">
        <v>423</v>
      </c>
      <c r="AR4" s="268"/>
      <c r="AS4" s="267" t="s">
        <v>167</v>
      </c>
      <c r="AT4" s="290"/>
      <c r="AU4" s="263" t="s">
        <v>168</v>
      </c>
      <c r="AV4" s="263"/>
      <c r="AW4" s="266"/>
      <c r="AX4" s="2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</row>
    <row r="5" spans="1:129" ht="12.75" customHeight="1" thickBot="1">
      <c r="A5" s="264"/>
      <c r="B5" s="264"/>
      <c r="C5" s="264"/>
      <c r="D5" s="264"/>
      <c r="E5" s="264"/>
      <c r="F5" s="264"/>
      <c r="G5" s="42" t="s">
        <v>0</v>
      </c>
      <c r="H5" s="42" t="s">
        <v>10</v>
      </c>
      <c r="I5" s="42" t="s">
        <v>0</v>
      </c>
      <c r="J5" s="42" t="s">
        <v>10</v>
      </c>
      <c r="K5" s="42" t="s">
        <v>0</v>
      </c>
      <c r="L5" s="42" t="s">
        <v>10</v>
      </c>
      <c r="M5" s="91" t="s">
        <v>0</v>
      </c>
      <c r="N5" s="91" t="s">
        <v>151</v>
      </c>
      <c r="O5" s="42" t="s">
        <v>0</v>
      </c>
      <c r="P5" s="42" t="s">
        <v>10</v>
      </c>
      <c r="Q5" s="42" t="s">
        <v>0</v>
      </c>
      <c r="R5" s="42" t="s">
        <v>10</v>
      </c>
      <c r="S5" s="42" t="s">
        <v>0</v>
      </c>
      <c r="T5" s="42" t="s">
        <v>10</v>
      </c>
      <c r="U5" s="42" t="s">
        <v>0</v>
      </c>
      <c r="V5" s="42" t="s">
        <v>10</v>
      </c>
      <c r="W5" s="42" t="s">
        <v>0</v>
      </c>
      <c r="X5" s="42" t="s">
        <v>10</v>
      </c>
      <c r="Y5" s="91"/>
      <c r="Z5" s="91"/>
      <c r="AA5" s="91"/>
      <c r="AB5" s="91"/>
      <c r="AC5" s="91"/>
      <c r="AD5" s="91"/>
      <c r="AE5" s="91"/>
      <c r="AF5" s="91"/>
      <c r="AG5" s="42" t="s">
        <v>0</v>
      </c>
      <c r="AH5" s="42" t="s">
        <v>10</v>
      </c>
      <c r="AI5" s="42" t="s">
        <v>0</v>
      </c>
      <c r="AJ5" s="42" t="s">
        <v>10</v>
      </c>
      <c r="AK5" s="42" t="s">
        <v>0</v>
      </c>
      <c r="AL5" s="42" t="s">
        <v>10</v>
      </c>
      <c r="AM5" s="42" t="s">
        <v>0</v>
      </c>
      <c r="AN5" s="42" t="s">
        <v>10</v>
      </c>
      <c r="AO5" s="42" t="s">
        <v>0</v>
      </c>
      <c r="AP5" s="42" t="s">
        <v>10</v>
      </c>
      <c r="AQ5" s="42" t="s">
        <v>0</v>
      </c>
      <c r="AR5" s="42" t="s">
        <v>10</v>
      </c>
      <c r="AS5" s="42" t="s">
        <v>0</v>
      </c>
      <c r="AT5" s="42" t="s">
        <v>10</v>
      </c>
      <c r="AU5" s="42" t="s">
        <v>0</v>
      </c>
      <c r="AV5" s="42" t="s">
        <v>151</v>
      </c>
      <c r="AW5" s="266"/>
      <c r="AX5" s="2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</row>
    <row r="6" spans="1:129" ht="27.75" customHeight="1" thickBot="1">
      <c r="A6" s="195"/>
      <c r="B6" s="197"/>
      <c r="C6" s="198" t="s">
        <v>284</v>
      </c>
      <c r="D6" s="196"/>
      <c r="E6" s="196"/>
      <c r="F6" s="1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146"/>
      <c r="AX6" s="85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</row>
    <row r="7" spans="1:129" ht="18" customHeight="1">
      <c r="A7" s="43">
        <v>1</v>
      </c>
      <c r="B7" s="44" t="s">
        <v>21</v>
      </c>
      <c r="C7" s="16" t="s">
        <v>22</v>
      </c>
      <c r="D7" s="17"/>
      <c r="E7" s="17">
        <v>1990</v>
      </c>
      <c r="F7" s="18" t="s">
        <v>11</v>
      </c>
      <c r="G7" s="39">
        <v>7</v>
      </c>
      <c r="H7" s="37">
        <v>60.75</v>
      </c>
      <c r="I7" s="39">
        <v>13</v>
      </c>
      <c r="J7" s="37">
        <v>66</v>
      </c>
      <c r="K7" s="39">
        <v>8</v>
      </c>
      <c r="L7" s="38">
        <v>39</v>
      </c>
      <c r="M7" s="33">
        <v>1</v>
      </c>
      <c r="N7" s="33">
        <v>75</v>
      </c>
      <c r="O7" s="32">
        <v>7</v>
      </c>
      <c r="P7" s="32">
        <v>60.75</v>
      </c>
      <c r="Q7" s="35"/>
      <c r="R7" s="34"/>
      <c r="S7" s="35"/>
      <c r="T7" s="33"/>
      <c r="U7" s="34">
        <v>1</v>
      </c>
      <c r="V7" s="34">
        <v>100</v>
      </c>
      <c r="W7" s="35">
        <v>1</v>
      </c>
      <c r="X7" s="34">
        <v>50</v>
      </c>
      <c r="Y7" s="33"/>
      <c r="Z7" s="33"/>
      <c r="AA7" s="33">
        <v>2</v>
      </c>
      <c r="AB7" s="33">
        <v>72</v>
      </c>
      <c r="AC7" s="33">
        <v>1</v>
      </c>
      <c r="AD7" s="33">
        <v>75</v>
      </c>
      <c r="AE7" s="33">
        <v>1</v>
      </c>
      <c r="AF7" s="33">
        <v>75</v>
      </c>
      <c r="AG7" s="34"/>
      <c r="AH7" s="34"/>
      <c r="AI7" s="35"/>
      <c r="AJ7" s="34"/>
      <c r="AK7" s="33">
        <v>7</v>
      </c>
      <c r="AL7" s="33">
        <v>60.75</v>
      </c>
      <c r="AM7" s="33"/>
      <c r="AN7" s="33"/>
      <c r="AO7" s="31"/>
      <c r="AP7" s="31"/>
      <c r="AQ7" s="33">
        <v>3</v>
      </c>
      <c r="AR7" s="33">
        <v>93</v>
      </c>
      <c r="AS7" s="34"/>
      <c r="AT7" s="34"/>
      <c r="AU7" s="35"/>
      <c r="AV7" s="34"/>
      <c r="AW7" s="67">
        <f aca="true" t="shared" si="0" ref="AW7:AW35">H7+J7+L7+N7+P7+R7+T7+V7+X7+Z7+AB7+AD7+AF7+AH7+AJ7+AL7+AN7+AP7+AR7+AT7+AV7</f>
        <v>827.25</v>
      </c>
      <c r="AX7" s="26">
        <v>1</v>
      </c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</row>
    <row r="8" spans="1:129" ht="15" customHeight="1">
      <c r="A8" s="4">
        <v>2</v>
      </c>
      <c r="B8" s="19" t="s">
        <v>17</v>
      </c>
      <c r="C8" s="7" t="s">
        <v>25</v>
      </c>
      <c r="D8" s="11">
        <v>1994</v>
      </c>
      <c r="E8" s="11">
        <v>1994</v>
      </c>
      <c r="F8" s="12" t="s">
        <v>11</v>
      </c>
      <c r="G8" s="39"/>
      <c r="H8" s="37"/>
      <c r="I8" s="39" t="s">
        <v>301</v>
      </c>
      <c r="J8" s="37">
        <v>38</v>
      </c>
      <c r="K8" s="36">
        <v>12</v>
      </c>
      <c r="L8" s="36">
        <v>34</v>
      </c>
      <c r="M8" s="33"/>
      <c r="N8" s="33"/>
      <c r="O8" s="36">
        <v>12</v>
      </c>
      <c r="P8" s="36">
        <v>51</v>
      </c>
      <c r="Q8" s="39"/>
      <c r="R8" s="38"/>
      <c r="S8" s="39"/>
      <c r="T8" s="37"/>
      <c r="U8" s="38">
        <v>15</v>
      </c>
      <c r="V8" s="38">
        <v>62</v>
      </c>
      <c r="W8" s="39">
        <v>6</v>
      </c>
      <c r="X8" s="38">
        <v>42</v>
      </c>
      <c r="Y8" s="33">
        <v>1</v>
      </c>
      <c r="Z8" s="33">
        <v>75</v>
      </c>
      <c r="AA8" s="33">
        <v>1</v>
      </c>
      <c r="AB8" s="33">
        <v>75</v>
      </c>
      <c r="AC8" s="33">
        <v>2</v>
      </c>
      <c r="AD8" s="33">
        <v>72</v>
      </c>
      <c r="AE8" s="33"/>
      <c r="AF8" s="33"/>
      <c r="AG8" s="38"/>
      <c r="AH8" s="38"/>
      <c r="AI8" s="39"/>
      <c r="AJ8" s="38"/>
      <c r="AK8" s="37"/>
      <c r="AL8" s="37"/>
      <c r="AM8" s="37"/>
      <c r="AN8" s="37"/>
      <c r="AO8" s="37"/>
      <c r="AP8" s="37"/>
      <c r="AQ8" s="37"/>
      <c r="AR8" s="37"/>
      <c r="AS8" s="38"/>
      <c r="AT8" s="38"/>
      <c r="AU8" s="39"/>
      <c r="AV8" s="38"/>
      <c r="AW8" s="67">
        <f t="shared" si="0"/>
        <v>449</v>
      </c>
      <c r="AX8" s="25">
        <v>2</v>
      </c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</row>
    <row r="9" spans="1:141" ht="15" customHeight="1">
      <c r="A9" s="43">
        <v>3</v>
      </c>
      <c r="B9" s="19" t="s">
        <v>17</v>
      </c>
      <c r="C9" s="7" t="s">
        <v>57</v>
      </c>
      <c r="D9" s="11"/>
      <c r="E9" s="11">
        <v>1984</v>
      </c>
      <c r="F9" s="12" t="s">
        <v>11</v>
      </c>
      <c r="G9" s="39"/>
      <c r="H9" s="37"/>
      <c r="I9" s="39">
        <v>39</v>
      </c>
      <c r="J9" s="37">
        <v>20</v>
      </c>
      <c r="K9" s="36">
        <v>12</v>
      </c>
      <c r="L9" s="36">
        <v>34</v>
      </c>
      <c r="M9" s="33"/>
      <c r="N9" s="33"/>
      <c r="O9" s="36"/>
      <c r="P9" s="36"/>
      <c r="Q9" s="39"/>
      <c r="R9" s="38"/>
      <c r="S9" s="39"/>
      <c r="T9" s="37"/>
      <c r="U9" s="36">
        <v>5</v>
      </c>
      <c r="V9" s="36">
        <v>87</v>
      </c>
      <c r="W9" s="36">
        <v>3</v>
      </c>
      <c r="X9" s="36">
        <v>46.5</v>
      </c>
      <c r="Y9" s="33"/>
      <c r="Z9" s="33"/>
      <c r="AA9" s="33"/>
      <c r="AB9" s="33"/>
      <c r="AC9" s="33"/>
      <c r="AD9" s="33"/>
      <c r="AE9" s="33"/>
      <c r="AF9" s="33"/>
      <c r="AG9" s="38"/>
      <c r="AH9" s="38"/>
      <c r="AI9" s="39"/>
      <c r="AJ9" s="38"/>
      <c r="AK9" s="37"/>
      <c r="AL9" s="37"/>
      <c r="AM9" s="37"/>
      <c r="AN9" s="37"/>
      <c r="AO9" s="57"/>
      <c r="AP9" s="57"/>
      <c r="AQ9" s="37"/>
      <c r="AR9" s="37"/>
      <c r="AS9" s="38"/>
      <c r="AT9" s="38"/>
      <c r="AU9" s="35"/>
      <c r="AV9" s="34"/>
      <c r="AW9" s="67">
        <f t="shared" si="0"/>
        <v>187.5</v>
      </c>
      <c r="AX9" s="26">
        <v>3</v>
      </c>
      <c r="AY9" s="8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</row>
    <row r="10" spans="1:141" ht="15" customHeight="1">
      <c r="A10" s="4">
        <v>4</v>
      </c>
      <c r="B10" s="19" t="s">
        <v>20</v>
      </c>
      <c r="C10" s="7" t="s">
        <v>59</v>
      </c>
      <c r="D10" s="11"/>
      <c r="E10" s="11">
        <v>1994</v>
      </c>
      <c r="F10" s="12" t="s">
        <v>11</v>
      </c>
      <c r="G10" s="39"/>
      <c r="H10" s="37"/>
      <c r="I10" s="39"/>
      <c r="J10" s="37"/>
      <c r="K10" s="39"/>
      <c r="L10" s="38"/>
      <c r="M10" s="33"/>
      <c r="N10" s="33"/>
      <c r="O10" s="36"/>
      <c r="P10" s="36"/>
      <c r="Q10" s="37"/>
      <c r="R10" s="68"/>
      <c r="S10" s="39"/>
      <c r="T10" s="38"/>
      <c r="U10" s="38">
        <v>9</v>
      </c>
      <c r="V10" s="38">
        <v>75</v>
      </c>
      <c r="W10" s="39">
        <v>13</v>
      </c>
      <c r="X10" s="38">
        <v>33</v>
      </c>
      <c r="Y10" s="33"/>
      <c r="Z10" s="33"/>
      <c r="AA10" s="33"/>
      <c r="AB10" s="33"/>
      <c r="AC10" s="33"/>
      <c r="AD10" s="33"/>
      <c r="AE10" s="33"/>
      <c r="AF10" s="33"/>
      <c r="AG10" s="38"/>
      <c r="AH10" s="38"/>
      <c r="AI10" s="39"/>
      <c r="AJ10" s="38"/>
      <c r="AK10" s="37">
        <v>17</v>
      </c>
      <c r="AL10" s="37">
        <v>43.5</v>
      </c>
      <c r="AM10" s="37"/>
      <c r="AN10" s="37"/>
      <c r="AO10" s="57"/>
      <c r="AP10" s="57"/>
      <c r="AQ10" s="37"/>
      <c r="AR10" s="37"/>
      <c r="AS10" s="38"/>
      <c r="AT10" s="38"/>
      <c r="AU10" s="35"/>
      <c r="AV10" s="34"/>
      <c r="AW10" s="67">
        <f t="shared" si="0"/>
        <v>151.5</v>
      </c>
      <c r="AX10" s="25">
        <v>4</v>
      </c>
      <c r="AY10" s="8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</row>
    <row r="11" spans="1:129" s="8" customFormat="1" ht="15" customHeight="1">
      <c r="A11" s="43">
        <v>5</v>
      </c>
      <c r="B11" s="19" t="s">
        <v>26</v>
      </c>
      <c r="C11" s="5" t="s">
        <v>334</v>
      </c>
      <c r="D11" s="11"/>
      <c r="E11" s="12" t="s">
        <v>335</v>
      </c>
      <c r="F11" s="12"/>
      <c r="G11" s="39"/>
      <c r="H11" s="37"/>
      <c r="I11" s="39"/>
      <c r="J11" s="37"/>
      <c r="K11" s="39"/>
      <c r="L11" s="38"/>
      <c r="M11" s="33"/>
      <c r="N11" s="33"/>
      <c r="O11" s="36"/>
      <c r="P11" s="36"/>
      <c r="Q11" s="39"/>
      <c r="R11" s="38"/>
      <c r="S11" s="39"/>
      <c r="T11" s="37"/>
      <c r="U11" s="36"/>
      <c r="V11" s="36"/>
      <c r="W11" s="36"/>
      <c r="X11" s="36"/>
      <c r="Y11" s="33">
        <v>2</v>
      </c>
      <c r="Z11" s="33">
        <v>72</v>
      </c>
      <c r="AA11" s="33">
        <v>3</v>
      </c>
      <c r="AB11" s="33">
        <v>69.75</v>
      </c>
      <c r="AC11" s="33"/>
      <c r="AD11" s="33"/>
      <c r="AE11" s="33"/>
      <c r="AF11" s="33"/>
      <c r="AG11" s="38"/>
      <c r="AH11" s="38"/>
      <c r="AI11" s="39"/>
      <c r="AJ11" s="38"/>
      <c r="AK11" s="37"/>
      <c r="AL11" s="37"/>
      <c r="AM11" s="37"/>
      <c r="AN11" s="37"/>
      <c r="AO11" s="57"/>
      <c r="AP11" s="57"/>
      <c r="AQ11" s="37"/>
      <c r="AR11" s="37"/>
      <c r="AS11" s="38"/>
      <c r="AT11" s="38"/>
      <c r="AU11" s="35"/>
      <c r="AV11" s="34"/>
      <c r="AW11" s="67">
        <f t="shared" si="0"/>
        <v>141.75</v>
      </c>
      <c r="AX11" s="26">
        <v>5</v>
      </c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41" s="8" customFormat="1" ht="15" customHeight="1">
      <c r="A12" s="4">
        <v>6</v>
      </c>
      <c r="B12" s="19" t="s">
        <v>20</v>
      </c>
      <c r="C12" s="7" t="s">
        <v>19</v>
      </c>
      <c r="D12" s="11">
        <v>1992</v>
      </c>
      <c r="E12" s="11">
        <v>1992</v>
      </c>
      <c r="F12" s="12" t="s">
        <v>11</v>
      </c>
      <c r="G12" s="39"/>
      <c r="H12" s="37"/>
      <c r="I12" s="39"/>
      <c r="J12" s="37"/>
      <c r="K12" s="29"/>
      <c r="L12" s="29"/>
      <c r="M12" s="33"/>
      <c r="N12" s="33"/>
      <c r="O12" s="36"/>
      <c r="P12" s="36"/>
      <c r="Q12" s="39"/>
      <c r="R12" s="34"/>
      <c r="S12" s="39"/>
      <c r="T12" s="37"/>
      <c r="U12" s="36">
        <v>2</v>
      </c>
      <c r="V12" s="36">
        <v>96</v>
      </c>
      <c r="W12" s="36">
        <v>7</v>
      </c>
      <c r="X12" s="36">
        <v>40.5</v>
      </c>
      <c r="Y12" s="33"/>
      <c r="Z12" s="33"/>
      <c r="AA12" s="33"/>
      <c r="AB12" s="33"/>
      <c r="AC12" s="33"/>
      <c r="AD12" s="33"/>
      <c r="AE12" s="33"/>
      <c r="AF12" s="33"/>
      <c r="AG12" s="38"/>
      <c r="AH12" s="38"/>
      <c r="AI12" s="39"/>
      <c r="AJ12" s="38"/>
      <c r="AK12" s="37"/>
      <c r="AL12" s="37"/>
      <c r="AM12" s="37"/>
      <c r="AN12" s="37"/>
      <c r="AO12" s="57"/>
      <c r="AP12" s="57"/>
      <c r="AQ12" s="37"/>
      <c r="AR12" s="37"/>
      <c r="AS12" s="38"/>
      <c r="AT12" s="38"/>
      <c r="AU12" s="35"/>
      <c r="AV12" s="34"/>
      <c r="AW12" s="67">
        <f t="shared" si="0"/>
        <v>136.5</v>
      </c>
      <c r="AX12" s="25">
        <v>6</v>
      </c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</row>
    <row r="13" spans="1:129" s="8" customFormat="1" ht="15" customHeight="1">
      <c r="A13" s="43">
        <v>7</v>
      </c>
      <c r="B13" s="19" t="s">
        <v>20</v>
      </c>
      <c r="C13" s="7" t="s">
        <v>23</v>
      </c>
      <c r="D13" s="11">
        <v>1994</v>
      </c>
      <c r="E13" s="11">
        <v>1994</v>
      </c>
      <c r="F13" s="12" t="s">
        <v>11</v>
      </c>
      <c r="G13" s="39"/>
      <c r="H13" s="37"/>
      <c r="I13" s="39"/>
      <c r="J13" s="37"/>
      <c r="K13" s="36"/>
      <c r="L13" s="36"/>
      <c r="M13" s="33"/>
      <c r="N13" s="33"/>
      <c r="O13" s="36"/>
      <c r="P13" s="36"/>
      <c r="Q13" s="39"/>
      <c r="R13" s="34"/>
      <c r="S13" s="39"/>
      <c r="T13" s="37"/>
      <c r="U13" s="38"/>
      <c r="V13" s="38"/>
      <c r="W13" s="39">
        <v>7</v>
      </c>
      <c r="X13" s="38">
        <v>40.5</v>
      </c>
      <c r="Y13" s="33"/>
      <c r="Z13" s="33"/>
      <c r="AA13" s="33"/>
      <c r="AB13" s="33"/>
      <c r="AC13" s="33"/>
      <c r="AD13" s="33"/>
      <c r="AE13" s="33"/>
      <c r="AF13" s="33"/>
      <c r="AG13" s="38"/>
      <c r="AH13" s="38"/>
      <c r="AI13" s="39"/>
      <c r="AJ13" s="38"/>
      <c r="AK13" s="37">
        <v>14</v>
      </c>
      <c r="AL13" s="37">
        <v>48</v>
      </c>
      <c r="AM13" s="37"/>
      <c r="AN13" s="37"/>
      <c r="AO13" s="57"/>
      <c r="AP13" s="57"/>
      <c r="AQ13" s="37"/>
      <c r="AR13" s="37"/>
      <c r="AS13" s="38"/>
      <c r="AT13" s="38"/>
      <c r="AU13" s="35"/>
      <c r="AV13" s="34"/>
      <c r="AW13" s="67">
        <f t="shared" si="0"/>
        <v>88.5</v>
      </c>
      <c r="AX13" s="26">
        <v>7</v>
      </c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s="8" customFormat="1" ht="15" customHeight="1">
      <c r="A14" s="4">
        <v>8</v>
      </c>
      <c r="B14" s="19" t="s">
        <v>17</v>
      </c>
      <c r="C14" s="5" t="s">
        <v>147</v>
      </c>
      <c r="D14" s="11">
        <v>1985</v>
      </c>
      <c r="E14" s="12" t="s">
        <v>148</v>
      </c>
      <c r="F14" s="12" t="s">
        <v>11</v>
      </c>
      <c r="G14" s="39"/>
      <c r="H14" s="37"/>
      <c r="I14" s="39">
        <v>21</v>
      </c>
      <c r="J14" s="37">
        <v>50</v>
      </c>
      <c r="K14" s="39">
        <v>10</v>
      </c>
      <c r="L14" s="38">
        <v>36</v>
      </c>
      <c r="M14" s="33"/>
      <c r="N14" s="33"/>
      <c r="O14" s="36"/>
      <c r="P14" s="36"/>
      <c r="Q14" s="39"/>
      <c r="R14" s="38"/>
      <c r="S14" s="39"/>
      <c r="T14" s="37"/>
      <c r="U14" s="36"/>
      <c r="V14" s="36"/>
      <c r="W14" s="36"/>
      <c r="X14" s="36"/>
      <c r="Y14" s="33"/>
      <c r="Z14" s="33"/>
      <c r="AA14" s="33"/>
      <c r="AB14" s="33"/>
      <c r="AC14" s="33"/>
      <c r="AD14" s="33"/>
      <c r="AE14" s="33"/>
      <c r="AF14" s="33"/>
      <c r="AG14" s="38"/>
      <c r="AH14" s="38"/>
      <c r="AI14" s="39"/>
      <c r="AJ14" s="38"/>
      <c r="AK14" s="37"/>
      <c r="AL14" s="37"/>
      <c r="AM14" s="37"/>
      <c r="AN14" s="37"/>
      <c r="AO14" s="57"/>
      <c r="AP14" s="57"/>
      <c r="AQ14" s="37"/>
      <c r="AR14" s="37"/>
      <c r="AS14" s="38"/>
      <c r="AT14" s="38"/>
      <c r="AU14" s="35"/>
      <c r="AV14" s="34"/>
      <c r="AW14" s="67">
        <f t="shared" si="0"/>
        <v>86</v>
      </c>
      <c r="AX14" s="25">
        <v>8</v>
      </c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41" s="8" customFormat="1" ht="15" customHeight="1">
      <c r="A15" s="43">
        <v>9</v>
      </c>
      <c r="B15" s="19" t="s">
        <v>75</v>
      </c>
      <c r="C15" s="7" t="s">
        <v>179</v>
      </c>
      <c r="D15" s="11"/>
      <c r="E15" s="11">
        <v>1991</v>
      </c>
      <c r="F15" s="12" t="s">
        <v>15</v>
      </c>
      <c r="G15" s="39"/>
      <c r="H15" s="37"/>
      <c r="I15" s="39"/>
      <c r="J15" s="37"/>
      <c r="K15" s="69"/>
      <c r="L15" s="69"/>
      <c r="M15" s="33"/>
      <c r="N15" s="33"/>
      <c r="O15" s="36"/>
      <c r="P15" s="36"/>
      <c r="Q15" s="36"/>
      <c r="R15" s="36"/>
      <c r="S15" s="36"/>
      <c r="T15" s="36"/>
      <c r="U15" s="36">
        <v>26</v>
      </c>
      <c r="V15" s="36">
        <v>40</v>
      </c>
      <c r="W15" s="36">
        <v>11</v>
      </c>
      <c r="X15" s="36">
        <v>35</v>
      </c>
      <c r="Y15" s="33"/>
      <c r="Z15" s="33"/>
      <c r="AA15" s="33"/>
      <c r="AB15" s="33"/>
      <c r="AC15" s="33"/>
      <c r="AD15" s="33"/>
      <c r="AE15" s="33"/>
      <c r="AF15" s="33"/>
      <c r="AG15" s="38"/>
      <c r="AH15" s="38"/>
      <c r="AI15" s="39"/>
      <c r="AJ15" s="38"/>
      <c r="AK15" s="37"/>
      <c r="AL15" s="37"/>
      <c r="AM15" s="37"/>
      <c r="AN15" s="37"/>
      <c r="AO15" s="57"/>
      <c r="AP15" s="57"/>
      <c r="AQ15" s="37"/>
      <c r="AR15" s="37"/>
      <c r="AS15" s="38"/>
      <c r="AT15" s="38"/>
      <c r="AU15" s="33"/>
      <c r="AV15" s="33"/>
      <c r="AW15" s="67">
        <f t="shared" si="0"/>
        <v>75</v>
      </c>
      <c r="AX15" s="26">
        <v>9</v>
      </c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</row>
    <row r="16" spans="1:129" s="8" customFormat="1" ht="15" customHeight="1">
      <c r="A16" s="4">
        <v>10</v>
      </c>
      <c r="B16" s="19" t="s">
        <v>21</v>
      </c>
      <c r="C16" s="5" t="s">
        <v>177</v>
      </c>
      <c r="D16" s="11"/>
      <c r="E16" s="12" t="s">
        <v>303</v>
      </c>
      <c r="F16" s="12" t="s">
        <v>13</v>
      </c>
      <c r="G16" s="39"/>
      <c r="H16" s="37"/>
      <c r="I16" s="39"/>
      <c r="J16" s="37"/>
      <c r="K16" s="35"/>
      <c r="L16" s="34"/>
      <c r="M16" s="33">
        <v>2</v>
      </c>
      <c r="N16" s="33">
        <v>72</v>
      </c>
      <c r="O16" s="36"/>
      <c r="P16" s="36"/>
      <c r="Q16" s="39"/>
      <c r="R16" s="38"/>
      <c r="S16" s="39"/>
      <c r="T16" s="37"/>
      <c r="U16" s="36"/>
      <c r="V16" s="36"/>
      <c r="W16" s="36"/>
      <c r="X16" s="36"/>
      <c r="Y16" s="33"/>
      <c r="Z16" s="33"/>
      <c r="AA16" s="33"/>
      <c r="AB16" s="33"/>
      <c r="AC16" s="33"/>
      <c r="AD16" s="33"/>
      <c r="AE16" s="33"/>
      <c r="AF16" s="33"/>
      <c r="AG16" s="38"/>
      <c r="AH16" s="38"/>
      <c r="AI16" s="39"/>
      <c r="AJ16" s="38"/>
      <c r="AK16" s="37"/>
      <c r="AL16" s="37"/>
      <c r="AM16" s="37"/>
      <c r="AN16" s="37"/>
      <c r="AO16" s="57"/>
      <c r="AP16" s="57"/>
      <c r="AQ16" s="37"/>
      <c r="AR16" s="37"/>
      <c r="AS16" s="38"/>
      <c r="AT16" s="38"/>
      <c r="AU16" s="35"/>
      <c r="AV16" s="34"/>
      <c r="AW16" s="67">
        <f t="shared" si="0"/>
        <v>72</v>
      </c>
      <c r="AX16" s="25">
        <v>10</v>
      </c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41" s="4" customFormat="1" ht="15" customHeight="1">
      <c r="A17" s="43">
        <v>11</v>
      </c>
      <c r="B17" s="19" t="s">
        <v>17</v>
      </c>
      <c r="C17" s="5" t="s">
        <v>56</v>
      </c>
      <c r="D17" s="11"/>
      <c r="E17" s="12" t="s">
        <v>148</v>
      </c>
      <c r="F17" s="12" t="s">
        <v>11</v>
      </c>
      <c r="G17" s="39"/>
      <c r="H17" s="37"/>
      <c r="I17" s="39"/>
      <c r="J17" s="37"/>
      <c r="K17" s="39"/>
      <c r="L17" s="38"/>
      <c r="M17" s="33">
        <v>3</v>
      </c>
      <c r="N17" s="33">
        <v>69.75</v>
      </c>
      <c r="O17" s="36"/>
      <c r="P17" s="36"/>
      <c r="Q17" s="39"/>
      <c r="R17" s="38"/>
      <c r="S17" s="39"/>
      <c r="T17" s="37"/>
      <c r="U17" s="36"/>
      <c r="V17" s="36"/>
      <c r="W17" s="36"/>
      <c r="X17" s="36"/>
      <c r="Y17" s="33"/>
      <c r="Z17" s="33"/>
      <c r="AA17" s="33"/>
      <c r="AB17" s="33"/>
      <c r="AC17" s="33"/>
      <c r="AD17" s="33"/>
      <c r="AE17" s="33"/>
      <c r="AF17" s="33"/>
      <c r="AG17" s="38"/>
      <c r="AH17" s="38"/>
      <c r="AI17" s="39"/>
      <c r="AJ17" s="38"/>
      <c r="AK17" s="37"/>
      <c r="AL17" s="37"/>
      <c r="AM17" s="37"/>
      <c r="AN17" s="37"/>
      <c r="AO17" s="57"/>
      <c r="AP17" s="57"/>
      <c r="AQ17" s="37"/>
      <c r="AR17" s="37"/>
      <c r="AS17" s="38"/>
      <c r="AT17" s="38"/>
      <c r="AU17" s="39"/>
      <c r="AV17" s="38"/>
      <c r="AW17" s="67">
        <f t="shared" si="0"/>
        <v>69.75</v>
      </c>
      <c r="AX17" s="26">
        <v>11</v>
      </c>
      <c r="AY17" s="8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</row>
    <row r="18" spans="1:141" s="42" customFormat="1" ht="15" customHeight="1">
      <c r="A18" s="4">
        <v>12</v>
      </c>
      <c r="B18" s="60" t="s">
        <v>55</v>
      </c>
      <c r="C18" s="52" t="s">
        <v>78</v>
      </c>
      <c r="D18" s="53"/>
      <c r="E18" s="53">
        <v>1991</v>
      </c>
      <c r="F18" s="54" t="s">
        <v>14</v>
      </c>
      <c r="G18" s="58"/>
      <c r="H18" s="57"/>
      <c r="I18" s="58">
        <v>25</v>
      </c>
      <c r="J18" s="57">
        <v>42</v>
      </c>
      <c r="K18" s="55">
        <v>20</v>
      </c>
      <c r="L18" s="55">
        <v>26</v>
      </c>
      <c r="M18" s="37"/>
      <c r="N18" s="37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37"/>
      <c r="Z18" s="37"/>
      <c r="AA18" s="37"/>
      <c r="AB18" s="37"/>
      <c r="AC18" s="37"/>
      <c r="AD18" s="37"/>
      <c r="AE18" s="37"/>
      <c r="AF18" s="37"/>
      <c r="AG18" s="56"/>
      <c r="AH18" s="56"/>
      <c r="AI18" s="58"/>
      <c r="AJ18" s="56"/>
      <c r="AK18" s="57"/>
      <c r="AL18" s="57"/>
      <c r="AM18" s="57"/>
      <c r="AN18" s="57"/>
      <c r="AO18" s="37"/>
      <c r="AP18" s="37"/>
      <c r="AQ18" s="57"/>
      <c r="AR18" s="57"/>
      <c r="AS18" s="56"/>
      <c r="AT18" s="56"/>
      <c r="AU18" s="58"/>
      <c r="AV18" s="56"/>
      <c r="AW18" s="67">
        <f t="shared" si="0"/>
        <v>68</v>
      </c>
      <c r="AX18" s="25">
        <v>12</v>
      </c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</row>
    <row r="19" spans="1:141" s="4" customFormat="1" ht="15" customHeight="1">
      <c r="A19" s="43">
        <v>13</v>
      </c>
      <c r="B19" s="19" t="s">
        <v>55</v>
      </c>
      <c r="C19" s="7" t="s">
        <v>240</v>
      </c>
      <c r="D19" s="11"/>
      <c r="E19" s="11">
        <v>1986</v>
      </c>
      <c r="F19" s="12"/>
      <c r="G19" s="39"/>
      <c r="H19" s="37"/>
      <c r="I19" s="39">
        <v>33</v>
      </c>
      <c r="J19" s="37">
        <v>26</v>
      </c>
      <c r="K19" s="36">
        <v>20</v>
      </c>
      <c r="L19" s="36">
        <v>26</v>
      </c>
      <c r="M19" s="37"/>
      <c r="N19" s="37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7"/>
      <c r="Z19" s="37"/>
      <c r="AA19" s="37"/>
      <c r="AB19" s="37"/>
      <c r="AC19" s="37"/>
      <c r="AD19" s="37"/>
      <c r="AE19" s="37"/>
      <c r="AF19" s="37"/>
      <c r="AG19" s="38"/>
      <c r="AH19" s="38"/>
      <c r="AI19" s="39"/>
      <c r="AJ19" s="38"/>
      <c r="AK19" s="37"/>
      <c r="AL19" s="37"/>
      <c r="AM19" s="37"/>
      <c r="AN19" s="37"/>
      <c r="AO19" s="38"/>
      <c r="AP19" s="38"/>
      <c r="AQ19" s="37"/>
      <c r="AR19" s="37"/>
      <c r="AS19" s="38"/>
      <c r="AT19" s="38"/>
      <c r="AU19" s="39"/>
      <c r="AV19" s="38"/>
      <c r="AW19" s="67">
        <f t="shared" si="0"/>
        <v>52</v>
      </c>
      <c r="AX19" s="26">
        <v>13</v>
      </c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</row>
    <row r="20" spans="1:141" s="8" customFormat="1" ht="15" customHeight="1">
      <c r="A20" s="4">
        <v>14</v>
      </c>
      <c r="B20" s="19" t="s">
        <v>17</v>
      </c>
      <c r="C20" s="7" t="s">
        <v>56</v>
      </c>
      <c r="D20" s="11"/>
      <c r="E20" s="11">
        <v>1985</v>
      </c>
      <c r="F20" s="12" t="s">
        <v>11</v>
      </c>
      <c r="G20" s="39"/>
      <c r="H20" s="37"/>
      <c r="I20" s="39"/>
      <c r="J20" s="37"/>
      <c r="K20" s="154"/>
      <c r="L20" s="154"/>
      <c r="M20" s="33"/>
      <c r="N20" s="33"/>
      <c r="O20" s="36"/>
      <c r="P20" s="36"/>
      <c r="Q20" s="39"/>
      <c r="R20" s="38"/>
      <c r="S20" s="39"/>
      <c r="T20" s="37"/>
      <c r="U20" s="36"/>
      <c r="V20" s="36"/>
      <c r="W20" s="36">
        <v>3</v>
      </c>
      <c r="X20" s="36">
        <v>46.5</v>
      </c>
      <c r="Y20" s="33"/>
      <c r="Z20" s="33"/>
      <c r="AA20" s="33"/>
      <c r="AB20" s="33"/>
      <c r="AC20" s="33"/>
      <c r="AD20" s="33"/>
      <c r="AE20" s="33"/>
      <c r="AF20" s="33"/>
      <c r="AG20" s="38"/>
      <c r="AH20" s="38"/>
      <c r="AI20" s="39"/>
      <c r="AJ20" s="38"/>
      <c r="AK20" s="37"/>
      <c r="AL20" s="37"/>
      <c r="AM20" s="37"/>
      <c r="AN20" s="37"/>
      <c r="AO20" s="36"/>
      <c r="AP20" s="36"/>
      <c r="AQ20" s="37"/>
      <c r="AR20" s="37"/>
      <c r="AS20" s="38"/>
      <c r="AT20" s="38"/>
      <c r="AU20" s="38"/>
      <c r="AV20" s="38"/>
      <c r="AW20" s="67">
        <f t="shared" si="0"/>
        <v>46.5</v>
      </c>
      <c r="AX20" s="25">
        <v>14</v>
      </c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</row>
    <row r="21" spans="1:141" s="8" customFormat="1" ht="15" customHeight="1">
      <c r="A21" s="43">
        <v>15</v>
      </c>
      <c r="B21" s="19" t="s">
        <v>75</v>
      </c>
      <c r="C21" s="7" t="s">
        <v>195</v>
      </c>
      <c r="D21" s="11"/>
      <c r="E21" s="11">
        <v>1984</v>
      </c>
      <c r="F21" s="12" t="s">
        <v>13</v>
      </c>
      <c r="G21" s="39"/>
      <c r="H21" s="37"/>
      <c r="I21" s="39"/>
      <c r="J21" s="37"/>
      <c r="K21" s="29"/>
      <c r="L21" s="29"/>
      <c r="M21" s="33"/>
      <c r="N21" s="33"/>
      <c r="O21" s="36"/>
      <c r="P21" s="36"/>
      <c r="Q21" s="39"/>
      <c r="R21" s="38"/>
      <c r="S21" s="39"/>
      <c r="T21" s="37"/>
      <c r="U21" s="38"/>
      <c r="V21" s="38"/>
      <c r="W21" s="39">
        <v>11</v>
      </c>
      <c r="X21" s="38">
        <v>35</v>
      </c>
      <c r="Y21" s="33"/>
      <c r="Z21" s="33"/>
      <c r="AA21" s="33"/>
      <c r="AB21" s="33"/>
      <c r="AC21" s="33"/>
      <c r="AD21" s="33"/>
      <c r="AE21" s="33"/>
      <c r="AF21" s="33"/>
      <c r="AG21" s="38"/>
      <c r="AH21" s="38"/>
      <c r="AI21" s="39"/>
      <c r="AJ21" s="38"/>
      <c r="AK21" s="37"/>
      <c r="AL21" s="37"/>
      <c r="AM21" s="37"/>
      <c r="AN21" s="37"/>
      <c r="AO21" s="37"/>
      <c r="AP21" s="37"/>
      <c r="AQ21" s="37"/>
      <c r="AR21" s="37"/>
      <c r="AS21" s="38"/>
      <c r="AT21" s="38"/>
      <c r="AU21" s="39"/>
      <c r="AV21" s="38"/>
      <c r="AW21" s="67">
        <f t="shared" si="0"/>
        <v>35</v>
      </c>
      <c r="AX21" s="26">
        <v>15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</row>
    <row r="22" spans="1:141" s="8" customFormat="1" ht="15" customHeight="1">
      <c r="A22" s="4">
        <v>16</v>
      </c>
      <c r="B22" s="44" t="s">
        <v>21</v>
      </c>
      <c r="C22" s="16" t="s">
        <v>74</v>
      </c>
      <c r="D22" s="17"/>
      <c r="E22" s="17">
        <v>1990</v>
      </c>
      <c r="F22" s="12" t="s">
        <v>14</v>
      </c>
      <c r="G22" s="39"/>
      <c r="H22" s="37"/>
      <c r="I22" s="39"/>
      <c r="J22" s="37"/>
      <c r="K22" s="29"/>
      <c r="L22" s="29"/>
      <c r="M22" s="33"/>
      <c r="N22" s="33"/>
      <c r="O22" s="36"/>
      <c r="P22" s="36"/>
      <c r="Q22" s="36"/>
      <c r="R22" s="36"/>
      <c r="S22" s="36"/>
      <c r="T22" s="36"/>
      <c r="U22" s="36"/>
      <c r="V22" s="36"/>
      <c r="W22" s="36">
        <v>15</v>
      </c>
      <c r="X22" s="36">
        <v>31</v>
      </c>
      <c r="Y22" s="33"/>
      <c r="Z22" s="33"/>
      <c r="AA22" s="33"/>
      <c r="AB22" s="33"/>
      <c r="AC22" s="33"/>
      <c r="AD22" s="33"/>
      <c r="AE22" s="33"/>
      <c r="AF22" s="33"/>
      <c r="AG22" s="38"/>
      <c r="AH22" s="38"/>
      <c r="AI22" s="39"/>
      <c r="AJ22" s="38"/>
      <c r="AK22" s="37"/>
      <c r="AL22" s="37"/>
      <c r="AM22" s="37"/>
      <c r="AN22" s="37"/>
      <c r="AO22" s="213"/>
      <c r="AP22" s="213"/>
      <c r="AQ22" s="37"/>
      <c r="AR22" s="37"/>
      <c r="AS22" s="38"/>
      <c r="AT22" s="38"/>
      <c r="AU22" s="37"/>
      <c r="AV22" s="37"/>
      <c r="AW22" s="67">
        <f t="shared" si="0"/>
        <v>31</v>
      </c>
      <c r="AX22" s="25">
        <v>16</v>
      </c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</row>
    <row r="23" spans="1:141" ht="15" customHeight="1">
      <c r="A23" s="43">
        <v>17</v>
      </c>
      <c r="B23" s="19" t="s">
        <v>20</v>
      </c>
      <c r="C23" s="19" t="s">
        <v>60</v>
      </c>
      <c r="D23" s="11"/>
      <c r="E23" s="11">
        <v>1995</v>
      </c>
      <c r="F23" s="12" t="s">
        <v>14</v>
      </c>
      <c r="G23" s="39"/>
      <c r="H23" s="37"/>
      <c r="I23" s="39"/>
      <c r="J23" s="37"/>
      <c r="K23" s="29"/>
      <c r="L23" s="29"/>
      <c r="M23" s="33"/>
      <c r="N23" s="33"/>
      <c r="O23" s="36"/>
      <c r="P23" s="36"/>
      <c r="Q23" s="39"/>
      <c r="R23" s="38"/>
      <c r="S23" s="39"/>
      <c r="T23" s="37"/>
      <c r="U23" s="36"/>
      <c r="V23" s="36"/>
      <c r="W23" s="36"/>
      <c r="X23" s="36"/>
      <c r="Y23" s="33"/>
      <c r="Z23" s="33"/>
      <c r="AA23" s="33"/>
      <c r="AB23" s="33"/>
      <c r="AC23" s="33"/>
      <c r="AD23" s="33"/>
      <c r="AE23" s="33"/>
      <c r="AF23" s="33"/>
      <c r="AG23" s="38"/>
      <c r="AH23" s="38"/>
      <c r="AI23" s="39"/>
      <c r="AJ23" s="38"/>
      <c r="AK23" s="37">
        <v>26</v>
      </c>
      <c r="AL23" s="37">
        <v>30</v>
      </c>
      <c r="AM23" s="37"/>
      <c r="AN23" s="37"/>
      <c r="AO23" s="37"/>
      <c r="AP23" s="37"/>
      <c r="AQ23" s="37"/>
      <c r="AR23" s="37"/>
      <c r="AS23" s="38"/>
      <c r="AT23" s="38"/>
      <c r="AU23" s="39"/>
      <c r="AV23" s="38"/>
      <c r="AW23" s="67">
        <f t="shared" si="0"/>
        <v>30</v>
      </c>
      <c r="AX23" s="26">
        <v>17</v>
      </c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</row>
    <row r="24" spans="1:141" s="43" customFormat="1" ht="15" customHeight="1" thickBot="1">
      <c r="A24" s="4">
        <v>18</v>
      </c>
      <c r="B24" s="44" t="s">
        <v>374</v>
      </c>
      <c r="C24" s="44" t="s">
        <v>373</v>
      </c>
      <c r="D24" s="17"/>
      <c r="E24" s="17">
        <v>1985</v>
      </c>
      <c r="F24" s="18"/>
      <c r="G24" s="35"/>
      <c r="H24" s="33"/>
      <c r="I24" s="35"/>
      <c r="J24" s="33"/>
      <c r="K24" s="69"/>
      <c r="L24" s="69"/>
      <c r="M24" s="33"/>
      <c r="N24" s="33"/>
      <c r="O24" s="32"/>
      <c r="P24" s="32"/>
      <c r="Q24" s="39"/>
      <c r="R24" s="38"/>
      <c r="S24" s="39"/>
      <c r="T24" s="37"/>
      <c r="U24" s="32"/>
      <c r="V24" s="32"/>
      <c r="W24" s="32"/>
      <c r="X24" s="32"/>
      <c r="Y24" s="33"/>
      <c r="Z24" s="33"/>
      <c r="AA24" s="33"/>
      <c r="AB24" s="33"/>
      <c r="AC24" s="33"/>
      <c r="AD24" s="33"/>
      <c r="AE24" s="33"/>
      <c r="AF24" s="33"/>
      <c r="AG24" s="34"/>
      <c r="AH24" s="34"/>
      <c r="AI24" s="35"/>
      <c r="AJ24" s="34"/>
      <c r="AK24" s="33">
        <v>28</v>
      </c>
      <c r="AL24" s="33">
        <v>27</v>
      </c>
      <c r="AM24" s="33"/>
      <c r="AN24" s="33"/>
      <c r="AO24" s="37"/>
      <c r="AP24" s="37"/>
      <c r="AQ24" s="33"/>
      <c r="AR24" s="33"/>
      <c r="AS24" s="34"/>
      <c r="AT24" s="34"/>
      <c r="AU24" s="35"/>
      <c r="AV24" s="34"/>
      <c r="AW24" s="67">
        <f t="shared" si="0"/>
        <v>27</v>
      </c>
      <c r="AX24" s="25">
        <v>18</v>
      </c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</row>
    <row r="25" spans="1:141" s="62" customFormat="1" ht="15" customHeight="1" hidden="1">
      <c r="A25" s="43">
        <v>19</v>
      </c>
      <c r="B25" s="44" t="s">
        <v>17</v>
      </c>
      <c r="C25" s="16" t="s">
        <v>24</v>
      </c>
      <c r="D25" s="17">
        <v>1994</v>
      </c>
      <c r="E25" s="17">
        <v>1994</v>
      </c>
      <c r="F25" s="18" t="s">
        <v>11</v>
      </c>
      <c r="G25" s="35"/>
      <c r="H25" s="33"/>
      <c r="I25" s="35"/>
      <c r="J25" s="33"/>
      <c r="K25" s="32"/>
      <c r="L25" s="32"/>
      <c r="M25" s="33"/>
      <c r="N25" s="33"/>
      <c r="O25" s="32"/>
      <c r="P25" s="32"/>
      <c r="Q25" s="33"/>
      <c r="R25" s="67"/>
      <c r="S25" s="35"/>
      <c r="T25" s="34"/>
      <c r="U25" s="34"/>
      <c r="V25" s="34"/>
      <c r="W25" s="35"/>
      <c r="X25" s="34"/>
      <c r="Y25" s="33"/>
      <c r="Z25" s="33"/>
      <c r="AA25" s="33"/>
      <c r="AB25" s="33"/>
      <c r="AC25" s="33"/>
      <c r="AD25" s="33"/>
      <c r="AE25" s="33"/>
      <c r="AF25" s="33"/>
      <c r="AG25" s="34"/>
      <c r="AH25" s="34"/>
      <c r="AI25" s="35"/>
      <c r="AJ25" s="34"/>
      <c r="AK25" s="33"/>
      <c r="AL25" s="33"/>
      <c r="AM25" s="33"/>
      <c r="AN25" s="33"/>
      <c r="AO25" s="37"/>
      <c r="AP25" s="37"/>
      <c r="AQ25" s="33"/>
      <c r="AR25" s="33"/>
      <c r="AS25" s="34"/>
      <c r="AT25" s="34"/>
      <c r="AU25" s="34"/>
      <c r="AV25" s="34"/>
      <c r="AW25" s="67">
        <f t="shared" si="0"/>
        <v>0</v>
      </c>
      <c r="AX25" s="25"/>
      <c r="AY25" s="8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</row>
    <row r="26" spans="1:141" s="62" customFormat="1" ht="15" customHeight="1" hidden="1">
      <c r="A26" s="4">
        <v>20</v>
      </c>
      <c r="B26" s="173" t="s">
        <v>75</v>
      </c>
      <c r="C26" s="72" t="s">
        <v>76</v>
      </c>
      <c r="D26" s="13"/>
      <c r="E26" s="13">
        <v>1995</v>
      </c>
      <c r="F26" s="13">
        <v>3</v>
      </c>
      <c r="G26" s="35"/>
      <c r="H26" s="33"/>
      <c r="I26" s="35"/>
      <c r="J26" s="33"/>
      <c r="K26" s="69"/>
      <c r="L26" s="69"/>
      <c r="M26" s="33"/>
      <c r="N26" s="33"/>
      <c r="O26" s="32"/>
      <c r="P26" s="32"/>
      <c r="Q26" s="35"/>
      <c r="R26" s="34"/>
      <c r="S26" s="35"/>
      <c r="T26" s="33"/>
      <c r="U26" s="32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4"/>
      <c r="AH26" s="34"/>
      <c r="AI26" s="35"/>
      <c r="AJ26" s="34"/>
      <c r="AK26" s="33"/>
      <c r="AL26" s="33"/>
      <c r="AM26" s="33"/>
      <c r="AN26" s="33"/>
      <c r="AO26" s="37"/>
      <c r="AP26" s="37"/>
      <c r="AQ26" s="33"/>
      <c r="AR26" s="33"/>
      <c r="AS26" s="34"/>
      <c r="AT26" s="34"/>
      <c r="AU26" s="35"/>
      <c r="AV26" s="34"/>
      <c r="AW26" s="67">
        <f t="shared" si="0"/>
        <v>0</v>
      </c>
      <c r="AX26" s="25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</row>
    <row r="27" spans="1:50" s="62" customFormat="1" ht="15" customHeight="1" hidden="1">
      <c r="A27" s="43">
        <v>21</v>
      </c>
      <c r="B27" s="44" t="s">
        <v>75</v>
      </c>
      <c r="C27" s="16" t="s">
        <v>194</v>
      </c>
      <c r="D27" s="17">
        <v>1995</v>
      </c>
      <c r="E27" s="17">
        <v>1995</v>
      </c>
      <c r="F27" s="18" t="s">
        <v>14</v>
      </c>
      <c r="G27" s="35"/>
      <c r="H27" s="33"/>
      <c r="I27" s="35"/>
      <c r="J27" s="33"/>
      <c r="K27" s="69"/>
      <c r="L27" s="69"/>
      <c r="M27" s="33"/>
      <c r="N27" s="33"/>
      <c r="O27" s="32"/>
      <c r="P27" s="32"/>
      <c r="Q27" s="33"/>
      <c r="R27" s="67"/>
      <c r="S27" s="35"/>
      <c r="T27" s="34"/>
      <c r="U27" s="34"/>
      <c r="V27" s="34"/>
      <c r="W27" s="35"/>
      <c r="X27" s="34"/>
      <c r="Y27" s="33"/>
      <c r="Z27" s="33"/>
      <c r="AA27" s="33"/>
      <c r="AB27" s="33"/>
      <c r="AC27" s="33"/>
      <c r="AD27" s="33"/>
      <c r="AE27" s="33"/>
      <c r="AF27" s="33"/>
      <c r="AG27" s="34"/>
      <c r="AH27" s="34"/>
      <c r="AI27" s="35"/>
      <c r="AJ27" s="34"/>
      <c r="AK27" s="33"/>
      <c r="AL27" s="33"/>
      <c r="AM27" s="33"/>
      <c r="AN27" s="33"/>
      <c r="AO27" s="37"/>
      <c r="AP27" s="37"/>
      <c r="AQ27" s="33"/>
      <c r="AR27" s="33"/>
      <c r="AS27" s="34"/>
      <c r="AT27" s="34"/>
      <c r="AU27" s="35"/>
      <c r="AV27" s="34"/>
      <c r="AW27" s="67">
        <f t="shared" si="0"/>
        <v>0</v>
      </c>
      <c r="AX27" s="26"/>
    </row>
    <row r="28" spans="1:50" s="62" customFormat="1" ht="15" customHeight="1" hidden="1">
      <c r="A28" s="4">
        <v>22</v>
      </c>
      <c r="B28" s="44" t="s">
        <v>21</v>
      </c>
      <c r="C28" s="16" t="s">
        <v>177</v>
      </c>
      <c r="D28" s="17"/>
      <c r="E28" s="17">
        <v>1990</v>
      </c>
      <c r="F28" s="18" t="s">
        <v>14</v>
      </c>
      <c r="G28" s="35"/>
      <c r="H28" s="33"/>
      <c r="I28" s="35"/>
      <c r="J28" s="33"/>
      <c r="K28" s="69"/>
      <c r="L28" s="69"/>
      <c r="M28" s="33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3"/>
      <c r="AA28" s="33"/>
      <c r="AB28" s="33"/>
      <c r="AC28" s="33"/>
      <c r="AD28" s="33"/>
      <c r="AE28" s="33"/>
      <c r="AF28" s="33"/>
      <c r="AG28" s="34"/>
      <c r="AH28" s="34"/>
      <c r="AI28" s="35"/>
      <c r="AJ28" s="34"/>
      <c r="AK28" s="33"/>
      <c r="AL28" s="33"/>
      <c r="AM28" s="33"/>
      <c r="AN28" s="33"/>
      <c r="AO28" s="37"/>
      <c r="AP28" s="37"/>
      <c r="AQ28" s="33"/>
      <c r="AR28" s="33"/>
      <c r="AS28" s="34"/>
      <c r="AT28" s="34"/>
      <c r="AU28" s="35"/>
      <c r="AV28" s="34"/>
      <c r="AW28" s="67">
        <f t="shared" si="0"/>
        <v>0</v>
      </c>
      <c r="AX28" s="26"/>
    </row>
    <row r="29" spans="1:50" s="62" customFormat="1" ht="15" customHeight="1" hidden="1">
      <c r="A29" s="43">
        <v>23</v>
      </c>
      <c r="B29" s="19" t="s">
        <v>75</v>
      </c>
      <c r="C29" s="7" t="s">
        <v>179</v>
      </c>
      <c r="D29" s="17"/>
      <c r="E29" s="17">
        <v>1991</v>
      </c>
      <c r="F29" s="18" t="s">
        <v>14</v>
      </c>
      <c r="G29" s="35"/>
      <c r="H29" s="33"/>
      <c r="I29" s="35"/>
      <c r="J29" s="33"/>
      <c r="K29" s="69"/>
      <c r="L29" s="69"/>
      <c r="M29" s="33"/>
      <c r="N29" s="33"/>
      <c r="O29" s="32"/>
      <c r="P29" s="32"/>
      <c r="Q29" s="39"/>
      <c r="R29" s="38"/>
      <c r="S29" s="39"/>
      <c r="T29" s="37"/>
      <c r="U29" s="34"/>
      <c r="V29" s="34"/>
      <c r="W29" s="35"/>
      <c r="X29" s="34"/>
      <c r="Y29" s="33"/>
      <c r="Z29" s="33"/>
      <c r="AA29" s="33"/>
      <c r="AB29" s="33"/>
      <c r="AC29" s="33"/>
      <c r="AD29" s="33"/>
      <c r="AE29" s="33"/>
      <c r="AF29" s="33"/>
      <c r="AG29" s="34"/>
      <c r="AH29" s="34"/>
      <c r="AI29" s="35"/>
      <c r="AJ29" s="34"/>
      <c r="AK29" s="33"/>
      <c r="AL29" s="33"/>
      <c r="AM29" s="33"/>
      <c r="AN29" s="33"/>
      <c r="AO29" s="38"/>
      <c r="AP29" s="38"/>
      <c r="AQ29" s="33"/>
      <c r="AR29" s="33"/>
      <c r="AS29" s="34"/>
      <c r="AT29" s="34"/>
      <c r="AU29" s="35"/>
      <c r="AV29" s="34"/>
      <c r="AW29" s="67">
        <f t="shared" si="0"/>
        <v>0</v>
      </c>
      <c r="AX29" s="26"/>
    </row>
    <row r="30" spans="1:50" s="62" customFormat="1" ht="15" customHeight="1" hidden="1">
      <c r="A30" s="4">
        <v>24</v>
      </c>
      <c r="B30" s="19" t="s">
        <v>75</v>
      </c>
      <c r="C30" s="7" t="s">
        <v>178</v>
      </c>
      <c r="D30" s="17"/>
      <c r="E30" s="17">
        <v>1987</v>
      </c>
      <c r="F30" s="18" t="s">
        <v>15</v>
      </c>
      <c r="G30" s="35"/>
      <c r="H30" s="33"/>
      <c r="I30" s="35"/>
      <c r="J30" s="33"/>
      <c r="K30" s="69"/>
      <c r="L30" s="69"/>
      <c r="M30" s="33"/>
      <c r="N30" s="33"/>
      <c r="O30" s="32"/>
      <c r="P30" s="32"/>
      <c r="Q30" s="36"/>
      <c r="R30" s="36"/>
      <c r="S30" s="36"/>
      <c r="T30" s="36"/>
      <c r="U30" s="32"/>
      <c r="V30" s="32"/>
      <c r="W30" s="32"/>
      <c r="X30" s="32"/>
      <c r="Y30" s="33"/>
      <c r="Z30" s="33"/>
      <c r="AA30" s="33"/>
      <c r="AB30" s="33"/>
      <c r="AC30" s="33"/>
      <c r="AD30" s="33"/>
      <c r="AE30" s="33"/>
      <c r="AF30" s="33"/>
      <c r="AG30" s="34"/>
      <c r="AH30" s="34"/>
      <c r="AI30" s="35"/>
      <c r="AJ30" s="34"/>
      <c r="AK30" s="33"/>
      <c r="AL30" s="33"/>
      <c r="AM30" s="33"/>
      <c r="AN30" s="33"/>
      <c r="AO30" s="33"/>
      <c r="AP30" s="33"/>
      <c r="AQ30" s="33"/>
      <c r="AR30" s="33"/>
      <c r="AS30" s="34"/>
      <c r="AT30" s="34"/>
      <c r="AU30" s="35"/>
      <c r="AV30" s="34"/>
      <c r="AW30" s="67">
        <f t="shared" si="0"/>
        <v>0</v>
      </c>
      <c r="AX30" s="26"/>
    </row>
    <row r="31" spans="1:50" s="62" customFormat="1" ht="15" customHeight="1" hidden="1">
      <c r="A31" s="43">
        <v>25</v>
      </c>
      <c r="B31" s="19" t="s">
        <v>75</v>
      </c>
      <c r="C31" s="19" t="s">
        <v>196</v>
      </c>
      <c r="D31" s="11">
        <v>1996</v>
      </c>
      <c r="E31" s="4">
        <v>1996</v>
      </c>
      <c r="F31" s="12" t="s">
        <v>14</v>
      </c>
      <c r="G31" s="35"/>
      <c r="H31" s="33"/>
      <c r="I31" s="35"/>
      <c r="J31" s="33"/>
      <c r="K31" s="69"/>
      <c r="L31" s="69"/>
      <c r="M31" s="33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33"/>
      <c r="AA31" s="33"/>
      <c r="AB31" s="33"/>
      <c r="AC31" s="33"/>
      <c r="AD31" s="33"/>
      <c r="AE31" s="33"/>
      <c r="AF31" s="33"/>
      <c r="AG31" s="34"/>
      <c r="AH31" s="34"/>
      <c r="AI31" s="35"/>
      <c r="AJ31" s="34"/>
      <c r="AK31" s="33"/>
      <c r="AL31" s="33"/>
      <c r="AM31" s="33"/>
      <c r="AN31" s="33"/>
      <c r="AO31" s="33"/>
      <c r="AP31" s="33"/>
      <c r="AQ31" s="33"/>
      <c r="AR31" s="33"/>
      <c r="AS31" s="34"/>
      <c r="AT31" s="34"/>
      <c r="AU31" s="35"/>
      <c r="AV31" s="34"/>
      <c r="AW31" s="67">
        <f t="shared" si="0"/>
        <v>0</v>
      </c>
      <c r="AX31" s="26"/>
    </row>
    <row r="32" spans="1:50" s="62" customFormat="1" ht="15" customHeight="1" hidden="1">
      <c r="A32" s="4">
        <v>26</v>
      </c>
      <c r="B32" s="19" t="s">
        <v>21</v>
      </c>
      <c r="C32" s="19" t="s">
        <v>34</v>
      </c>
      <c r="D32" s="11">
        <v>1996</v>
      </c>
      <c r="E32" s="11">
        <v>1996</v>
      </c>
      <c r="F32" s="12" t="s">
        <v>14</v>
      </c>
      <c r="G32" s="35"/>
      <c r="H32" s="33"/>
      <c r="I32" s="35"/>
      <c r="J32" s="33"/>
      <c r="K32" s="69"/>
      <c r="L32" s="69"/>
      <c r="M32" s="33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33"/>
      <c r="AA32" s="33"/>
      <c r="AB32" s="33"/>
      <c r="AC32" s="33"/>
      <c r="AD32" s="33"/>
      <c r="AE32" s="33"/>
      <c r="AF32" s="33"/>
      <c r="AG32" s="34"/>
      <c r="AH32" s="34"/>
      <c r="AI32" s="35"/>
      <c r="AJ32" s="34"/>
      <c r="AK32" s="33"/>
      <c r="AL32" s="33"/>
      <c r="AM32" s="33"/>
      <c r="AN32" s="33"/>
      <c r="AO32" s="33"/>
      <c r="AP32" s="33"/>
      <c r="AQ32" s="33"/>
      <c r="AR32" s="33"/>
      <c r="AS32" s="34"/>
      <c r="AT32" s="34"/>
      <c r="AU32" s="35"/>
      <c r="AV32" s="34"/>
      <c r="AW32" s="67">
        <f t="shared" si="0"/>
        <v>0</v>
      </c>
      <c r="AX32" s="26"/>
    </row>
    <row r="33" spans="1:50" s="62" customFormat="1" ht="15" customHeight="1" hidden="1">
      <c r="A33" s="43">
        <v>27</v>
      </c>
      <c r="B33" s="44" t="s">
        <v>75</v>
      </c>
      <c r="C33" s="16" t="s">
        <v>77</v>
      </c>
      <c r="D33" s="17"/>
      <c r="E33" s="17">
        <v>1993</v>
      </c>
      <c r="F33" s="18" t="s">
        <v>15</v>
      </c>
      <c r="G33" s="35"/>
      <c r="H33" s="33"/>
      <c r="I33" s="35"/>
      <c r="J33" s="33"/>
      <c r="K33" s="69"/>
      <c r="L33" s="69"/>
      <c r="M33" s="33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33"/>
      <c r="AA33" s="33"/>
      <c r="AB33" s="33"/>
      <c r="AC33" s="33"/>
      <c r="AD33" s="33"/>
      <c r="AE33" s="33"/>
      <c r="AF33" s="33"/>
      <c r="AG33" s="34"/>
      <c r="AH33" s="34"/>
      <c r="AI33" s="35"/>
      <c r="AJ33" s="34"/>
      <c r="AK33" s="33"/>
      <c r="AL33" s="33"/>
      <c r="AM33" s="33"/>
      <c r="AN33" s="33"/>
      <c r="AO33" s="33"/>
      <c r="AP33" s="33"/>
      <c r="AQ33" s="33"/>
      <c r="AR33" s="33"/>
      <c r="AS33" s="34"/>
      <c r="AT33" s="34"/>
      <c r="AU33" s="35"/>
      <c r="AV33" s="34"/>
      <c r="AW33" s="67">
        <f t="shared" si="0"/>
        <v>0</v>
      </c>
      <c r="AX33" s="26"/>
    </row>
    <row r="34" spans="1:50" s="62" customFormat="1" ht="15" customHeight="1" hidden="1">
      <c r="A34" s="4">
        <v>28</v>
      </c>
      <c r="B34" s="44" t="s">
        <v>73</v>
      </c>
      <c r="C34" s="16" t="s">
        <v>72</v>
      </c>
      <c r="D34" s="17"/>
      <c r="E34" s="17">
        <v>1985</v>
      </c>
      <c r="F34" s="18" t="s">
        <v>11</v>
      </c>
      <c r="G34" s="35"/>
      <c r="H34" s="33"/>
      <c r="I34" s="35"/>
      <c r="J34" s="33"/>
      <c r="K34" s="69"/>
      <c r="L34" s="69"/>
      <c r="M34" s="33"/>
      <c r="N34" s="3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33"/>
      <c r="AA34" s="33"/>
      <c r="AB34" s="33"/>
      <c r="AC34" s="33"/>
      <c r="AD34" s="33"/>
      <c r="AE34" s="33"/>
      <c r="AF34" s="33"/>
      <c r="AG34" s="34"/>
      <c r="AH34" s="34"/>
      <c r="AI34" s="35"/>
      <c r="AJ34" s="34"/>
      <c r="AK34" s="33"/>
      <c r="AL34" s="33"/>
      <c r="AM34" s="33"/>
      <c r="AN34" s="33"/>
      <c r="AO34" s="82"/>
      <c r="AP34" s="82"/>
      <c r="AQ34" s="33"/>
      <c r="AR34" s="33"/>
      <c r="AS34" s="34"/>
      <c r="AT34" s="34"/>
      <c r="AU34" s="35"/>
      <c r="AV34" s="34"/>
      <c r="AW34" s="67">
        <f t="shared" si="0"/>
        <v>0</v>
      </c>
      <c r="AX34" s="26"/>
    </row>
    <row r="35" spans="1:50" s="62" customFormat="1" ht="16.5" customHeight="1" hidden="1" thickBot="1">
      <c r="A35" s="43">
        <v>29</v>
      </c>
      <c r="B35" s="186" t="s">
        <v>75</v>
      </c>
      <c r="C35" s="187" t="s">
        <v>242</v>
      </c>
      <c r="D35" s="188"/>
      <c r="E35" s="188">
        <v>1994</v>
      </c>
      <c r="F35" s="189"/>
      <c r="G35" s="190"/>
      <c r="H35" s="191"/>
      <c r="I35" s="190"/>
      <c r="J35" s="191"/>
      <c r="K35" s="153"/>
      <c r="L35" s="153"/>
      <c r="M35" s="191"/>
      <c r="N35" s="191"/>
      <c r="O35" s="154"/>
      <c r="P35" s="154"/>
      <c r="Q35" s="191"/>
      <c r="R35" s="192"/>
      <c r="S35" s="190"/>
      <c r="T35" s="193"/>
      <c r="U35" s="193"/>
      <c r="V35" s="193"/>
      <c r="W35" s="190"/>
      <c r="X35" s="193"/>
      <c r="Y35" s="191"/>
      <c r="Z35" s="191"/>
      <c r="AA35" s="191"/>
      <c r="AB35" s="191"/>
      <c r="AC35" s="191"/>
      <c r="AD35" s="191"/>
      <c r="AE35" s="191"/>
      <c r="AF35" s="191"/>
      <c r="AG35" s="193"/>
      <c r="AH35" s="193"/>
      <c r="AI35" s="190"/>
      <c r="AJ35" s="193"/>
      <c r="AK35" s="191"/>
      <c r="AL35" s="191"/>
      <c r="AM35" s="191"/>
      <c r="AN35" s="191"/>
      <c r="AO35" s="191"/>
      <c r="AP35" s="191"/>
      <c r="AQ35" s="191"/>
      <c r="AR35" s="191"/>
      <c r="AS35" s="193"/>
      <c r="AT35" s="193"/>
      <c r="AU35" s="190"/>
      <c r="AV35" s="193"/>
      <c r="AW35" s="67">
        <f t="shared" si="0"/>
        <v>0</v>
      </c>
      <c r="AX35" s="194"/>
    </row>
    <row r="36" spans="1:129" ht="27.75" customHeight="1" thickBot="1">
      <c r="A36" s="195"/>
      <c r="B36" s="197"/>
      <c r="C36" s="198" t="s">
        <v>291</v>
      </c>
      <c r="D36" s="196"/>
      <c r="E36" s="196"/>
      <c r="F36" s="19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215"/>
      <c r="AP36" s="215"/>
      <c r="AQ36" s="45"/>
      <c r="AR36" s="45"/>
      <c r="AS36" s="45"/>
      <c r="AT36" s="45"/>
      <c r="AU36" s="45"/>
      <c r="AV36" s="45"/>
      <c r="AW36" s="146"/>
      <c r="AX36" s="85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</row>
    <row r="37" spans="1:129" ht="15" customHeight="1">
      <c r="A37" s="43">
        <v>1</v>
      </c>
      <c r="B37" s="46" t="s">
        <v>21</v>
      </c>
      <c r="C37" s="46" t="s">
        <v>40</v>
      </c>
      <c r="D37" s="43"/>
      <c r="E37" s="43">
        <v>1998</v>
      </c>
      <c r="F37" s="18" t="s">
        <v>14</v>
      </c>
      <c r="G37" s="33">
        <v>3</v>
      </c>
      <c r="H37" s="33">
        <v>69.75</v>
      </c>
      <c r="I37" s="33">
        <v>2</v>
      </c>
      <c r="J37" s="33">
        <v>96</v>
      </c>
      <c r="K37" s="33">
        <v>6</v>
      </c>
      <c r="L37" s="33">
        <v>42</v>
      </c>
      <c r="M37" s="33">
        <v>1</v>
      </c>
      <c r="N37" s="33">
        <v>75</v>
      </c>
      <c r="O37" s="33">
        <v>1</v>
      </c>
      <c r="P37" s="33">
        <v>75</v>
      </c>
      <c r="Q37" s="35"/>
      <c r="R37" s="34"/>
      <c r="S37" s="35"/>
      <c r="T37" s="33"/>
      <c r="U37" s="33">
        <v>21</v>
      </c>
      <c r="V37" s="33">
        <v>50</v>
      </c>
      <c r="W37" s="33">
        <v>1</v>
      </c>
      <c r="X37" s="33">
        <v>50</v>
      </c>
      <c r="Y37" s="33">
        <v>5</v>
      </c>
      <c r="Z37" s="33">
        <v>65.25</v>
      </c>
      <c r="AA37" s="33">
        <v>4</v>
      </c>
      <c r="AB37" s="33">
        <v>67.5</v>
      </c>
      <c r="AC37" s="33">
        <v>1</v>
      </c>
      <c r="AD37" s="33">
        <v>75</v>
      </c>
      <c r="AE37" s="33">
        <v>1</v>
      </c>
      <c r="AF37" s="33">
        <v>75</v>
      </c>
      <c r="AG37" s="33">
        <v>1</v>
      </c>
      <c r="AH37" s="33">
        <v>75</v>
      </c>
      <c r="AI37" s="33">
        <v>5</v>
      </c>
      <c r="AJ37" s="33">
        <v>32.63</v>
      </c>
      <c r="AK37" s="33">
        <v>3</v>
      </c>
      <c r="AL37" s="33">
        <v>69.75</v>
      </c>
      <c r="AM37" s="33"/>
      <c r="AN37" s="33"/>
      <c r="AO37" s="233"/>
      <c r="AP37" s="233"/>
      <c r="AQ37" s="33">
        <v>2</v>
      </c>
      <c r="AR37" s="33">
        <v>96</v>
      </c>
      <c r="AS37" s="33">
        <v>1</v>
      </c>
      <c r="AT37" s="33">
        <v>75</v>
      </c>
      <c r="AU37" s="33">
        <v>1</v>
      </c>
      <c r="AV37" s="33">
        <v>37.5</v>
      </c>
      <c r="AW37" s="67">
        <f aca="true" t="shared" si="1" ref="AW37:AW52">H37+J37+L37+N37+P37+R37+T37+V37+X37+Z37+AB37+AD37+AF37+AH37+AJ37+AL37+AN37+AP37+AR37+AT37+AV37</f>
        <v>1126.38</v>
      </c>
      <c r="AX37" s="26">
        <v>1</v>
      </c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</row>
    <row r="38" spans="1:129" ht="15" customHeight="1">
      <c r="A38" s="4">
        <v>2</v>
      </c>
      <c r="B38" s="15" t="s">
        <v>17</v>
      </c>
      <c r="C38" s="15" t="s">
        <v>32</v>
      </c>
      <c r="D38" s="4"/>
      <c r="E38" s="11">
        <v>1998</v>
      </c>
      <c r="F38" s="12" t="s">
        <v>13</v>
      </c>
      <c r="G38" s="37">
        <v>4</v>
      </c>
      <c r="H38" s="37">
        <v>67.5</v>
      </c>
      <c r="I38" s="37">
        <v>4</v>
      </c>
      <c r="J38" s="37">
        <v>90</v>
      </c>
      <c r="K38" s="37">
        <v>10</v>
      </c>
      <c r="L38" s="37">
        <v>36</v>
      </c>
      <c r="M38" s="33">
        <v>2</v>
      </c>
      <c r="N38" s="33">
        <v>72</v>
      </c>
      <c r="O38" s="37">
        <v>5</v>
      </c>
      <c r="P38" s="37">
        <v>65.25</v>
      </c>
      <c r="Q38" s="39"/>
      <c r="R38" s="38"/>
      <c r="S38" s="39"/>
      <c r="T38" s="37"/>
      <c r="U38" s="37"/>
      <c r="V38" s="37"/>
      <c r="W38" s="37">
        <v>6</v>
      </c>
      <c r="X38" s="37">
        <v>42</v>
      </c>
      <c r="Y38" s="33">
        <v>1</v>
      </c>
      <c r="Z38" s="33">
        <v>75</v>
      </c>
      <c r="AA38" s="33">
        <v>5</v>
      </c>
      <c r="AB38" s="33">
        <v>65.25</v>
      </c>
      <c r="AC38" s="33">
        <v>4</v>
      </c>
      <c r="AD38" s="33">
        <v>67.5</v>
      </c>
      <c r="AE38" s="33">
        <v>3</v>
      </c>
      <c r="AF38" s="33">
        <v>69.75</v>
      </c>
      <c r="AG38" s="37">
        <v>3</v>
      </c>
      <c r="AH38" s="37">
        <v>69.75</v>
      </c>
      <c r="AI38" s="37"/>
      <c r="AJ38" s="37"/>
      <c r="AK38" s="37">
        <v>1</v>
      </c>
      <c r="AL38" s="37">
        <v>75</v>
      </c>
      <c r="AM38" s="37"/>
      <c r="AN38" s="37"/>
      <c r="AO38" s="37"/>
      <c r="AP38" s="37"/>
      <c r="AQ38" s="37">
        <v>1</v>
      </c>
      <c r="AR38" s="37">
        <v>100</v>
      </c>
      <c r="AS38" s="37">
        <v>3</v>
      </c>
      <c r="AT38" s="37">
        <v>69.75</v>
      </c>
      <c r="AU38" s="37">
        <v>2</v>
      </c>
      <c r="AV38" s="37">
        <v>36</v>
      </c>
      <c r="AW38" s="67">
        <f t="shared" si="1"/>
        <v>1000.75</v>
      </c>
      <c r="AX38" s="25">
        <v>2</v>
      </c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</row>
    <row r="39" spans="1:129" ht="15" customHeight="1">
      <c r="A39" s="43">
        <v>3</v>
      </c>
      <c r="B39" s="20" t="s">
        <v>17</v>
      </c>
      <c r="C39" s="14" t="s">
        <v>37</v>
      </c>
      <c r="D39" s="3"/>
      <c r="E39" s="3">
        <v>1999</v>
      </c>
      <c r="F39" s="3">
        <v>2</v>
      </c>
      <c r="G39" s="39">
        <v>2</v>
      </c>
      <c r="H39" s="37">
        <v>72</v>
      </c>
      <c r="I39" s="39">
        <v>4</v>
      </c>
      <c r="J39" s="37">
        <v>90</v>
      </c>
      <c r="K39" s="39">
        <v>1</v>
      </c>
      <c r="L39" s="38">
        <v>50</v>
      </c>
      <c r="M39" s="33">
        <v>5</v>
      </c>
      <c r="N39" s="33">
        <v>65.25</v>
      </c>
      <c r="O39" s="38">
        <v>2</v>
      </c>
      <c r="P39" s="38">
        <v>72</v>
      </c>
      <c r="Q39" s="39"/>
      <c r="R39" s="38"/>
      <c r="S39" s="39"/>
      <c r="T39" s="37"/>
      <c r="U39" s="38">
        <v>4</v>
      </c>
      <c r="V39" s="38">
        <v>90</v>
      </c>
      <c r="W39" s="39">
        <v>4</v>
      </c>
      <c r="X39" s="38">
        <v>45</v>
      </c>
      <c r="Y39" s="33">
        <v>3</v>
      </c>
      <c r="Z39" s="33">
        <v>69.75</v>
      </c>
      <c r="AA39" s="33">
        <v>1</v>
      </c>
      <c r="AB39" s="33">
        <v>75</v>
      </c>
      <c r="AC39" s="33">
        <v>3</v>
      </c>
      <c r="AD39" s="33">
        <v>69.75</v>
      </c>
      <c r="AE39" s="33"/>
      <c r="AF39" s="33"/>
      <c r="AG39" s="38"/>
      <c r="AH39" s="38"/>
      <c r="AI39" s="38"/>
      <c r="AJ39" s="38"/>
      <c r="AK39" s="37">
        <v>4</v>
      </c>
      <c r="AL39" s="37">
        <v>67.5</v>
      </c>
      <c r="AM39" s="37"/>
      <c r="AN39" s="37"/>
      <c r="AO39" s="37"/>
      <c r="AP39" s="37"/>
      <c r="AQ39" s="37">
        <v>1</v>
      </c>
      <c r="AR39" s="37">
        <v>75</v>
      </c>
      <c r="AS39" s="38">
        <v>5</v>
      </c>
      <c r="AT39" s="38">
        <v>65.25</v>
      </c>
      <c r="AU39" s="39">
        <v>2</v>
      </c>
      <c r="AV39" s="38">
        <v>36</v>
      </c>
      <c r="AW39" s="67">
        <f t="shared" si="1"/>
        <v>942.5</v>
      </c>
      <c r="AX39" s="26">
        <v>3</v>
      </c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</row>
    <row r="40" spans="1:129" ht="15" customHeight="1">
      <c r="A40" s="4">
        <v>4</v>
      </c>
      <c r="B40" s="19" t="s">
        <v>17</v>
      </c>
      <c r="C40" s="5" t="s">
        <v>44</v>
      </c>
      <c r="D40" s="3"/>
      <c r="E40" s="3">
        <v>1997</v>
      </c>
      <c r="F40" s="3">
        <v>2</v>
      </c>
      <c r="G40" s="37">
        <v>5</v>
      </c>
      <c r="H40" s="37">
        <v>65.25</v>
      </c>
      <c r="I40" s="37">
        <v>16</v>
      </c>
      <c r="J40" s="37">
        <v>60</v>
      </c>
      <c r="K40" s="38">
        <v>1</v>
      </c>
      <c r="L40" s="38">
        <v>50</v>
      </c>
      <c r="M40" s="33">
        <v>4</v>
      </c>
      <c r="N40" s="33">
        <v>67.5</v>
      </c>
      <c r="O40" s="38">
        <v>9</v>
      </c>
      <c r="P40" s="38">
        <v>56.25</v>
      </c>
      <c r="Q40" s="37"/>
      <c r="R40" s="37"/>
      <c r="S40" s="37"/>
      <c r="T40" s="37"/>
      <c r="U40" s="38">
        <v>18</v>
      </c>
      <c r="V40" s="38">
        <v>56</v>
      </c>
      <c r="W40" s="38">
        <v>4</v>
      </c>
      <c r="X40" s="38">
        <v>45</v>
      </c>
      <c r="Y40" s="33">
        <v>4</v>
      </c>
      <c r="Z40" s="33">
        <v>67.5</v>
      </c>
      <c r="AA40" s="33">
        <v>3</v>
      </c>
      <c r="AB40" s="33">
        <v>69.75</v>
      </c>
      <c r="AC40" s="33">
        <v>5</v>
      </c>
      <c r="AD40" s="33">
        <v>65.25</v>
      </c>
      <c r="AE40" s="33">
        <v>4</v>
      </c>
      <c r="AF40" s="33">
        <v>67.5</v>
      </c>
      <c r="AG40" s="37">
        <v>4</v>
      </c>
      <c r="AH40" s="37">
        <v>67.5</v>
      </c>
      <c r="AI40" s="37">
        <v>1</v>
      </c>
      <c r="AJ40" s="37">
        <v>37.5</v>
      </c>
      <c r="AK40" s="37"/>
      <c r="AL40" s="37"/>
      <c r="AM40" s="37"/>
      <c r="AN40" s="37"/>
      <c r="AO40" s="214"/>
      <c r="AP40" s="214"/>
      <c r="AQ40" s="37"/>
      <c r="AR40" s="37"/>
      <c r="AS40" s="37"/>
      <c r="AT40" s="37"/>
      <c r="AU40" s="39"/>
      <c r="AV40" s="38"/>
      <c r="AW40" s="67">
        <f t="shared" si="1"/>
        <v>775</v>
      </c>
      <c r="AX40" s="25">
        <v>4</v>
      </c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</row>
    <row r="41" spans="1:129" ht="15" customHeight="1">
      <c r="A41" s="43">
        <v>5</v>
      </c>
      <c r="B41" s="15" t="s">
        <v>17</v>
      </c>
      <c r="C41" s="15" t="s">
        <v>39</v>
      </c>
      <c r="D41" s="4"/>
      <c r="E41" s="4">
        <v>1999</v>
      </c>
      <c r="F41" s="12" t="s">
        <v>15</v>
      </c>
      <c r="G41" s="37">
        <v>6</v>
      </c>
      <c r="H41" s="37">
        <v>63</v>
      </c>
      <c r="I41" s="37"/>
      <c r="J41" s="37"/>
      <c r="K41" s="58"/>
      <c r="L41" s="56"/>
      <c r="M41" s="33">
        <v>3</v>
      </c>
      <c r="N41" s="33">
        <v>69.75</v>
      </c>
      <c r="O41" s="37">
        <v>4</v>
      </c>
      <c r="P41" s="37">
        <v>67.5</v>
      </c>
      <c r="Q41" s="37"/>
      <c r="R41" s="37"/>
      <c r="S41" s="37"/>
      <c r="T41" s="37"/>
      <c r="U41" s="37">
        <v>6</v>
      </c>
      <c r="V41" s="37">
        <v>84</v>
      </c>
      <c r="W41" s="37">
        <v>18</v>
      </c>
      <c r="X41" s="37">
        <v>28</v>
      </c>
      <c r="Y41" s="33">
        <v>2</v>
      </c>
      <c r="Z41" s="33">
        <v>72</v>
      </c>
      <c r="AA41" s="33">
        <v>2</v>
      </c>
      <c r="AB41" s="33">
        <v>72</v>
      </c>
      <c r="AC41" s="33">
        <v>2</v>
      </c>
      <c r="AD41" s="33">
        <v>72</v>
      </c>
      <c r="AE41" s="33">
        <v>2</v>
      </c>
      <c r="AF41" s="33">
        <v>72</v>
      </c>
      <c r="AG41" s="37">
        <v>2</v>
      </c>
      <c r="AH41" s="37">
        <v>72</v>
      </c>
      <c r="AI41" s="37"/>
      <c r="AJ41" s="37"/>
      <c r="AK41" s="37">
        <v>2</v>
      </c>
      <c r="AL41" s="37">
        <v>72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67">
        <f t="shared" si="1"/>
        <v>744.25</v>
      </c>
      <c r="AX41" s="26">
        <v>5</v>
      </c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</row>
    <row r="42" spans="1:129" ht="15" customHeight="1">
      <c r="A42" s="4">
        <v>6</v>
      </c>
      <c r="B42" s="87" t="s">
        <v>20</v>
      </c>
      <c r="C42" s="87" t="s">
        <v>38</v>
      </c>
      <c r="D42" s="42"/>
      <c r="E42" s="42">
        <v>1999</v>
      </c>
      <c r="F42" s="54" t="s">
        <v>14</v>
      </c>
      <c r="G42" s="57">
        <v>14</v>
      </c>
      <c r="H42" s="57">
        <v>48</v>
      </c>
      <c r="I42" s="57">
        <v>42</v>
      </c>
      <c r="J42" s="57">
        <v>17</v>
      </c>
      <c r="K42" s="200">
        <v>18</v>
      </c>
      <c r="L42" s="200">
        <v>28</v>
      </c>
      <c r="M42" s="33">
        <v>8</v>
      </c>
      <c r="N42" s="33">
        <v>58.5</v>
      </c>
      <c r="O42" s="57">
        <v>11</v>
      </c>
      <c r="P42" s="57">
        <v>52.5</v>
      </c>
      <c r="Q42" s="58"/>
      <c r="R42" s="56"/>
      <c r="S42" s="58"/>
      <c r="T42" s="57"/>
      <c r="U42" s="57">
        <v>11</v>
      </c>
      <c r="V42" s="57">
        <v>70</v>
      </c>
      <c r="W42" s="57">
        <v>13</v>
      </c>
      <c r="X42" s="57">
        <v>33</v>
      </c>
      <c r="Y42" s="33">
        <v>7</v>
      </c>
      <c r="Z42" s="33">
        <v>60.75</v>
      </c>
      <c r="AA42" s="33">
        <v>7</v>
      </c>
      <c r="AB42" s="33">
        <v>60.75</v>
      </c>
      <c r="AC42" s="33">
        <v>6</v>
      </c>
      <c r="AD42" s="33">
        <v>63</v>
      </c>
      <c r="AE42" s="33">
        <v>7</v>
      </c>
      <c r="AF42" s="33">
        <v>60.75</v>
      </c>
      <c r="AG42" s="57">
        <v>17</v>
      </c>
      <c r="AH42" s="57">
        <v>43.5</v>
      </c>
      <c r="AI42" s="57">
        <v>4</v>
      </c>
      <c r="AJ42" s="57">
        <v>33.75</v>
      </c>
      <c r="AK42" s="57"/>
      <c r="AL42" s="57"/>
      <c r="AM42" s="57"/>
      <c r="AN42" s="57"/>
      <c r="AO42" s="199"/>
      <c r="AP42" s="4"/>
      <c r="AQ42" s="37"/>
      <c r="AR42" s="37"/>
      <c r="AS42" s="57">
        <v>8</v>
      </c>
      <c r="AT42" s="57">
        <v>58.5</v>
      </c>
      <c r="AU42" s="57">
        <v>5</v>
      </c>
      <c r="AV42" s="57">
        <v>32.63</v>
      </c>
      <c r="AW42" s="67">
        <f t="shared" si="1"/>
        <v>720.63</v>
      </c>
      <c r="AX42" s="25">
        <v>6</v>
      </c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</row>
    <row r="43" spans="1:129" ht="15" customHeight="1">
      <c r="A43" s="43">
        <v>7</v>
      </c>
      <c r="B43" s="60" t="s">
        <v>20</v>
      </c>
      <c r="C43" s="52" t="s">
        <v>36</v>
      </c>
      <c r="D43" s="53"/>
      <c r="E43" s="53">
        <v>1999</v>
      </c>
      <c r="F43" s="54" t="s">
        <v>14</v>
      </c>
      <c r="G43" s="58">
        <v>13</v>
      </c>
      <c r="H43" s="57">
        <v>49.5</v>
      </c>
      <c r="I43" s="58">
        <v>34</v>
      </c>
      <c r="J43" s="57">
        <v>25</v>
      </c>
      <c r="K43" s="212">
        <v>10</v>
      </c>
      <c r="L43" s="212">
        <v>36</v>
      </c>
      <c r="M43" s="33">
        <v>7</v>
      </c>
      <c r="N43" s="33">
        <v>60.75</v>
      </c>
      <c r="O43" s="55">
        <v>13</v>
      </c>
      <c r="P43" s="55">
        <v>49.5</v>
      </c>
      <c r="Q43" s="58"/>
      <c r="R43" s="56"/>
      <c r="S43" s="58"/>
      <c r="T43" s="57"/>
      <c r="U43" s="56"/>
      <c r="V43" s="56"/>
      <c r="W43" s="58"/>
      <c r="X43" s="56"/>
      <c r="Y43" s="33">
        <v>6</v>
      </c>
      <c r="Z43" s="33">
        <v>63</v>
      </c>
      <c r="AA43" s="33">
        <v>6</v>
      </c>
      <c r="AB43" s="33">
        <v>63</v>
      </c>
      <c r="AC43" s="33">
        <v>8</v>
      </c>
      <c r="AD43" s="33">
        <v>58.5</v>
      </c>
      <c r="AE43" s="33">
        <v>6</v>
      </c>
      <c r="AF43" s="33">
        <v>63</v>
      </c>
      <c r="AG43" s="55">
        <v>15</v>
      </c>
      <c r="AH43" s="55">
        <v>46.5</v>
      </c>
      <c r="AI43" s="55">
        <v>4</v>
      </c>
      <c r="AJ43" s="55">
        <v>33.75</v>
      </c>
      <c r="AK43" s="57"/>
      <c r="AL43" s="57"/>
      <c r="AM43" s="57"/>
      <c r="AN43" s="57"/>
      <c r="AO43" s="199"/>
      <c r="AP43" s="4"/>
      <c r="AQ43" s="37">
        <v>3</v>
      </c>
      <c r="AR43" s="37">
        <v>69.75</v>
      </c>
      <c r="AS43" s="56">
        <v>7</v>
      </c>
      <c r="AT43" s="56">
        <v>60.75</v>
      </c>
      <c r="AU43" s="58">
        <v>5</v>
      </c>
      <c r="AV43" s="56">
        <v>32.63</v>
      </c>
      <c r="AW43" s="67">
        <f t="shared" si="1"/>
        <v>711.63</v>
      </c>
      <c r="AX43" s="26">
        <v>7</v>
      </c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</row>
    <row r="44" spans="1:129" ht="15" customHeight="1">
      <c r="A44" s="4">
        <v>8</v>
      </c>
      <c r="B44" s="15" t="s">
        <v>21</v>
      </c>
      <c r="C44" s="15" t="s">
        <v>43</v>
      </c>
      <c r="D44" s="4"/>
      <c r="E44" s="4">
        <v>1999</v>
      </c>
      <c r="F44" s="4">
        <v>2</v>
      </c>
      <c r="G44" s="37">
        <v>12</v>
      </c>
      <c r="H44" s="37">
        <v>51</v>
      </c>
      <c r="I44" s="37">
        <v>17</v>
      </c>
      <c r="J44" s="37">
        <v>58</v>
      </c>
      <c r="K44" s="28">
        <v>17</v>
      </c>
      <c r="L44" s="28">
        <v>29</v>
      </c>
      <c r="M44" s="33"/>
      <c r="N44" s="33"/>
      <c r="O44" s="37"/>
      <c r="P44" s="37"/>
      <c r="Q44" s="39"/>
      <c r="R44" s="38"/>
      <c r="S44" s="39"/>
      <c r="T44" s="37"/>
      <c r="U44" s="37">
        <v>19</v>
      </c>
      <c r="V44" s="37">
        <v>54</v>
      </c>
      <c r="W44" s="37">
        <v>14</v>
      </c>
      <c r="X44" s="37">
        <v>32</v>
      </c>
      <c r="Y44" s="33">
        <v>8</v>
      </c>
      <c r="Z44" s="33">
        <v>58.5</v>
      </c>
      <c r="AA44" s="33"/>
      <c r="AB44" s="33"/>
      <c r="AC44" s="33">
        <v>7</v>
      </c>
      <c r="AD44" s="33">
        <v>60.75</v>
      </c>
      <c r="AE44" s="33">
        <v>5</v>
      </c>
      <c r="AF44" s="33">
        <v>65.25</v>
      </c>
      <c r="AG44" s="37">
        <v>10</v>
      </c>
      <c r="AH44" s="37">
        <v>54</v>
      </c>
      <c r="AI44" s="37">
        <v>7</v>
      </c>
      <c r="AJ44" s="37">
        <v>30.38</v>
      </c>
      <c r="AK44" s="65">
        <v>12</v>
      </c>
      <c r="AL44" s="37">
        <v>51</v>
      </c>
      <c r="AM44" s="37"/>
      <c r="AN44" s="37"/>
      <c r="AO44" s="206"/>
      <c r="AP44" s="43"/>
      <c r="AQ44" s="39"/>
      <c r="AR44" s="37"/>
      <c r="AS44" s="37"/>
      <c r="AT44" s="37"/>
      <c r="AU44" s="37"/>
      <c r="AV44" s="37"/>
      <c r="AW44" s="67">
        <f t="shared" si="1"/>
        <v>543.88</v>
      </c>
      <c r="AX44" s="25">
        <v>8</v>
      </c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</row>
    <row r="45" spans="1:141" s="8" customFormat="1" ht="15" customHeight="1">
      <c r="A45" s="43">
        <v>9</v>
      </c>
      <c r="B45" s="19" t="s">
        <v>26</v>
      </c>
      <c r="C45" s="7" t="s">
        <v>27</v>
      </c>
      <c r="D45" s="11">
        <v>1997</v>
      </c>
      <c r="E45" s="11">
        <v>1997</v>
      </c>
      <c r="F45" s="12" t="s">
        <v>14</v>
      </c>
      <c r="G45" s="37">
        <v>1</v>
      </c>
      <c r="H45" s="37">
        <v>75</v>
      </c>
      <c r="I45" s="37"/>
      <c r="J45" s="37"/>
      <c r="K45" s="36"/>
      <c r="L45" s="36"/>
      <c r="M45" s="33"/>
      <c r="N45" s="33"/>
      <c r="O45" s="36">
        <v>3</v>
      </c>
      <c r="P45" s="36">
        <v>69.75</v>
      </c>
      <c r="Q45" s="36"/>
      <c r="R45" s="36"/>
      <c r="S45" s="36"/>
      <c r="T45" s="36"/>
      <c r="U45" s="37">
        <v>8</v>
      </c>
      <c r="V45" s="37">
        <v>78</v>
      </c>
      <c r="W45" s="37">
        <v>9</v>
      </c>
      <c r="X45" s="37">
        <v>37.5</v>
      </c>
      <c r="Y45" s="33"/>
      <c r="Z45" s="33"/>
      <c r="AA45" s="33"/>
      <c r="AB45" s="33"/>
      <c r="AC45" s="33"/>
      <c r="AD45" s="33"/>
      <c r="AE45" s="33"/>
      <c r="AF45" s="33"/>
      <c r="AG45" s="37"/>
      <c r="AH45" s="37"/>
      <c r="AI45" s="37"/>
      <c r="AJ45" s="37"/>
      <c r="AK45" s="37"/>
      <c r="AL45" s="37"/>
      <c r="AM45" s="37"/>
      <c r="AN45" s="37"/>
      <c r="AO45" s="33"/>
      <c r="AP45" s="33"/>
      <c r="AQ45" s="37"/>
      <c r="AR45" s="37"/>
      <c r="AS45" s="37"/>
      <c r="AT45" s="37"/>
      <c r="AU45" s="37"/>
      <c r="AV45" s="37"/>
      <c r="AW45" s="67">
        <f t="shared" si="1"/>
        <v>260.25</v>
      </c>
      <c r="AX45" s="26">
        <v>9</v>
      </c>
      <c r="AY45" s="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29" ht="15" customHeight="1">
      <c r="A46" s="4">
        <v>10</v>
      </c>
      <c r="B46" s="6" t="s">
        <v>20</v>
      </c>
      <c r="C46" s="5" t="s">
        <v>33</v>
      </c>
      <c r="D46" s="3">
        <v>1997</v>
      </c>
      <c r="E46" s="3">
        <v>1997</v>
      </c>
      <c r="F46" s="3">
        <v>2</v>
      </c>
      <c r="G46" s="37">
        <v>11</v>
      </c>
      <c r="H46" s="37">
        <v>52.5</v>
      </c>
      <c r="I46" s="37">
        <v>12</v>
      </c>
      <c r="J46" s="37">
        <v>68</v>
      </c>
      <c r="K46" s="36">
        <v>10</v>
      </c>
      <c r="L46" s="36">
        <v>36</v>
      </c>
      <c r="M46" s="37">
        <v>6</v>
      </c>
      <c r="N46" s="37">
        <v>63</v>
      </c>
      <c r="O46" s="38"/>
      <c r="P46" s="38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3"/>
      <c r="AP46" s="33"/>
      <c r="AQ46" s="37"/>
      <c r="AR46" s="37"/>
      <c r="AS46" s="37"/>
      <c r="AT46" s="37"/>
      <c r="AU46" s="39"/>
      <c r="AV46" s="38"/>
      <c r="AW46" s="67">
        <f t="shared" si="1"/>
        <v>219.5</v>
      </c>
      <c r="AX46" s="25">
        <v>10</v>
      </c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</row>
    <row r="47" spans="1:141" ht="15" customHeight="1">
      <c r="A47" s="43">
        <v>11</v>
      </c>
      <c r="B47" s="6" t="s">
        <v>26</v>
      </c>
      <c r="C47" s="5" t="s">
        <v>249</v>
      </c>
      <c r="D47" s="11"/>
      <c r="E47" s="11">
        <v>1998</v>
      </c>
      <c r="F47" s="12" t="s">
        <v>50</v>
      </c>
      <c r="G47" s="37">
        <v>10</v>
      </c>
      <c r="H47" s="37">
        <v>54</v>
      </c>
      <c r="I47" s="37">
        <v>24</v>
      </c>
      <c r="J47" s="37">
        <v>44</v>
      </c>
      <c r="K47" s="27"/>
      <c r="L47" s="27"/>
      <c r="M47" s="33"/>
      <c r="N47" s="33"/>
      <c r="O47" s="38">
        <v>10</v>
      </c>
      <c r="P47" s="38">
        <v>54</v>
      </c>
      <c r="Q47" s="38"/>
      <c r="R47" s="38"/>
      <c r="S47" s="38"/>
      <c r="T47" s="38"/>
      <c r="U47" s="38"/>
      <c r="V47" s="38"/>
      <c r="W47" s="38">
        <v>9</v>
      </c>
      <c r="X47" s="38">
        <v>37.5</v>
      </c>
      <c r="Y47" s="33"/>
      <c r="Z47" s="33"/>
      <c r="AA47" s="33"/>
      <c r="AB47" s="33"/>
      <c r="AC47" s="33"/>
      <c r="AD47" s="33"/>
      <c r="AE47" s="33"/>
      <c r="AF47" s="33"/>
      <c r="AG47" s="38"/>
      <c r="AH47" s="38"/>
      <c r="AI47" s="38"/>
      <c r="AJ47" s="38"/>
      <c r="AK47" s="37"/>
      <c r="AL47" s="37"/>
      <c r="AM47" s="37"/>
      <c r="AN47" s="37"/>
      <c r="AO47" s="248"/>
      <c r="AP47" s="248"/>
      <c r="AQ47" s="37"/>
      <c r="AR47" s="37"/>
      <c r="AS47" s="37"/>
      <c r="AT47" s="37"/>
      <c r="AU47" s="39"/>
      <c r="AV47" s="38"/>
      <c r="AW47" s="67">
        <f t="shared" si="1"/>
        <v>189.5</v>
      </c>
      <c r="AX47" s="26">
        <v>11</v>
      </c>
      <c r="AY47" s="8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</row>
    <row r="48" spans="1:129" ht="15" customHeight="1">
      <c r="A48" s="4">
        <v>12</v>
      </c>
      <c r="B48" s="15" t="s">
        <v>17</v>
      </c>
      <c r="C48" s="15" t="s">
        <v>53</v>
      </c>
      <c r="D48" s="4"/>
      <c r="E48" s="4">
        <v>1999</v>
      </c>
      <c r="F48" s="4" t="s">
        <v>35</v>
      </c>
      <c r="G48" s="37"/>
      <c r="H48" s="37"/>
      <c r="I48" s="37">
        <v>32</v>
      </c>
      <c r="J48" s="37">
        <v>28</v>
      </c>
      <c r="K48" s="39">
        <v>18</v>
      </c>
      <c r="L48" s="38">
        <v>28</v>
      </c>
      <c r="M48" s="33"/>
      <c r="N48" s="33"/>
      <c r="O48" s="37"/>
      <c r="P48" s="37"/>
      <c r="Q48" s="39"/>
      <c r="R48" s="38"/>
      <c r="S48" s="39"/>
      <c r="T48" s="37"/>
      <c r="U48" s="37"/>
      <c r="V48" s="37"/>
      <c r="W48" s="37">
        <v>18</v>
      </c>
      <c r="X48" s="37">
        <v>28</v>
      </c>
      <c r="Y48" s="33"/>
      <c r="Z48" s="33"/>
      <c r="AA48" s="33"/>
      <c r="AB48" s="33"/>
      <c r="AC48" s="33"/>
      <c r="AD48" s="33"/>
      <c r="AE48" s="33"/>
      <c r="AF48" s="33"/>
      <c r="AG48" s="37">
        <v>12</v>
      </c>
      <c r="AH48" s="37">
        <v>51</v>
      </c>
      <c r="AI48" s="37"/>
      <c r="AJ48" s="37"/>
      <c r="AK48" s="65">
        <v>10</v>
      </c>
      <c r="AL48" s="37">
        <v>54</v>
      </c>
      <c r="AM48" s="37"/>
      <c r="AN48" s="37"/>
      <c r="AO48" s="206"/>
      <c r="AP48" s="43"/>
      <c r="AQ48" s="37"/>
      <c r="AR48" s="37"/>
      <c r="AS48" s="37"/>
      <c r="AT48" s="37"/>
      <c r="AU48" s="37"/>
      <c r="AV48" s="37"/>
      <c r="AW48" s="67">
        <f t="shared" si="1"/>
        <v>189</v>
      </c>
      <c r="AX48" s="25">
        <v>12</v>
      </c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</row>
    <row r="49" spans="1:129" ht="15" customHeight="1">
      <c r="A49" s="43">
        <v>13</v>
      </c>
      <c r="B49" s="15" t="s">
        <v>21</v>
      </c>
      <c r="C49" s="15" t="s">
        <v>41</v>
      </c>
      <c r="D49" s="4"/>
      <c r="E49" s="4">
        <v>1997</v>
      </c>
      <c r="F49" s="12" t="s">
        <v>14</v>
      </c>
      <c r="G49" s="37"/>
      <c r="H49" s="37"/>
      <c r="I49" s="37">
        <v>11</v>
      </c>
      <c r="J49" s="37">
        <v>70</v>
      </c>
      <c r="K49" s="38">
        <v>6</v>
      </c>
      <c r="L49" s="38">
        <v>42</v>
      </c>
      <c r="M49" s="33"/>
      <c r="N49" s="33"/>
      <c r="O49" s="37">
        <v>6</v>
      </c>
      <c r="P49" s="37">
        <v>63</v>
      </c>
      <c r="Q49" s="37"/>
      <c r="R49" s="37"/>
      <c r="S49" s="37"/>
      <c r="T49" s="37"/>
      <c r="U49" s="37"/>
      <c r="V49" s="37"/>
      <c r="W49" s="37"/>
      <c r="X49" s="37"/>
      <c r="Y49" s="33"/>
      <c r="Z49" s="33"/>
      <c r="AA49" s="33"/>
      <c r="AB49" s="33"/>
      <c r="AC49" s="33"/>
      <c r="AD49" s="33"/>
      <c r="AE49" s="33"/>
      <c r="AF49" s="33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67">
        <f t="shared" si="1"/>
        <v>175</v>
      </c>
      <c r="AX49" s="26">
        <v>13</v>
      </c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</row>
    <row r="50" spans="1:141" ht="15" customHeight="1">
      <c r="A50" s="4">
        <v>14</v>
      </c>
      <c r="B50" s="6" t="s">
        <v>341</v>
      </c>
      <c r="C50" s="5" t="s">
        <v>432</v>
      </c>
      <c r="D50" s="11"/>
      <c r="E50" s="11">
        <v>1999</v>
      </c>
      <c r="F50" s="12" t="s">
        <v>15</v>
      </c>
      <c r="G50" s="37"/>
      <c r="H50" s="37"/>
      <c r="I50" s="37"/>
      <c r="J50" s="37"/>
      <c r="K50" s="27"/>
      <c r="L50" s="27"/>
      <c r="M50" s="33"/>
      <c r="N50" s="33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3"/>
      <c r="Z50" s="33"/>
      <c r="AA50" s="33"/>
      <c r="AB50" s="33"/>
      <c r="AC50" s="33"/>
      <c r="AD50" s="33"/>
      <c r="AE50" s="33"/>
      <c r="AF50" s="33"/>
      <c r="AG50" s="38"/>
      <c r="AH50" s="38"/>
      <c r="AI50" s="38"/>
      <c r="AJ50" s="38"/>
      <c r="AK50" s="37"/>
      <c r="AL50" s="37"/>
      <c r="AM50" s="37"/>
      <c r="AN50" s="37"/>
      <c r="AO50" s="253"/>
      <c r="AP50" s="253"/>
      <c r="AQ50" s="37"/>
      <c r="AR50" s="37"/>
      <c r="AS50" s="37">
        <v>10</v>
      </c>
      <c r="AT50" s="37">
        <v>54</v>
      </c>
      <c r="AU50" s="39">
        <v>6</v>
      </c>
      <c r="AV50" s="38">
        <v>31.5</v>
      </c>
      <c r="AW50" s="67">
        <f t="shared" si="1"/>
        <v>85.5</v>
      </c>
      <c r="AX50" s="25">
        <v>14</v>
      </c>
      <c r="AY50" s="8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</row>
    <row r="51" spans="1:129" ht="15" customHeight="1">
      <c r="A51" s="43">
        <v>15</v>
      </c>
      <c r="B51" s="15" t="s">
        <v>20</v>
      </c>
      <c r="C51" s="15" t="s">
        <v>372</v>
      </c>
      <c r="D51" s="4"/>
      <c r="E51" s="4">
        <v>1998</v>
      </c>
      <c r="F51" s="12"/>
      <c r="G51" s="37"/>
      <c r="H51" s="37"/>
      <c r="I51" s="37"/>
      <c r="J51" s="37"/>
      <c r="K51" s="39"/>
      <c r="L51" s="38"/>
      <c r="M51" s="33"/>
      <c r="N51" s="33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3"/>
      <c r="Z51" s="33"/>
      <c r="AA51" s="33"/>
      <c r="AB51" s="33"/>
      <c r="AC51" s="33"/>
      <c r="AD51" s="33"/>
      <c r="AE51" s="33"/>
      <c r="AF51" s="33"/>
      <c r="AG51" s="37"/>
      <c r="AH51" s="37"/>
      <c r="AI51" s="37"/>
      <c r="AJ51" s="37"/>
      <c r="AK51" s="37">
        <v>23</v>
      </c>
      <c r="AL51" s="37">
        <v>34.5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67">
        <f t="shared" si="1"/>
        <v>34.5</v>
      </c>
      <c r="AX51" s="26">
        <v>15</v>
      </c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</row>
    <row r="52" spans="1:129" ht="15" customHeight="1" thickBot="1">
      <c r="A52" s="4">
        <v>16</v>
      </c>
      <c r="B52" s="15" t="s">
        <v>21</v>
      </c>
      <c r="C52" s="15" t="s">
        <v>61</v>
      </c>
      <c r="D52" s="4"/>
      <c r="E52" s="4">
        <v>1999</v>
      </c>
      <c r="F52" s="12" t="s">
        <v>14</v>
      </c>
      <c r="G52" s="37"/>
      <c r="H52" s="37"/>
      <c r="I52" s="37">
        <v>43</v>
      </c>
      <c r="J52" s="37">
        <v>16</v>
      </c>
      <c r="K52" s="28"/>
      <c r="L52" s="28"/>
      <c r="M52" s="33"/>
      <c r="N52" s="33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3"/>
      <c r="Z52" s="33"/>
      <c r="AA52" s="33"/>
      <c r="AB52" s="33"/>
      <c r="AC52" s="33"/>
      <c r="AD52" s="33"/>
      <c r="AE52" s="33"/>
      <c r="AF52" s="33"/>
      <c r="AG52" s="37"/>
      <c r="AH52" s="37"/>
      <c r="AI52" s="37"/>
      <c r="AJ52" s="37"/>
      <c r="AK52" s="37"/>
      <c r="AL52" s="37"/>
      <c r="AM52" s="37"/>
      <c r="AN52" s="37"/>
      <c r="AO52" s="199"/>
      <c r="AP52" s="4"/>
      <c r="AQ52" s="37"/>
      <c r="AR52" s="37"/>
      <c r="AS52" s="37"/>
      <c r="AT52" s="37"/>
      <c r="AU52" s="37"/>
      <c r="AV52" s="37"/>
      <c r="AW52" s="67">
        <f t="shared" si="1"/>
        <v>16</v>
      </c>
      <c r="AX52" s="25">
        <v>16</v>
      </c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</row>
    <row r="53" spans="1:129" ht="15" customHeight="1" hidden="1">
      <c r="A53" s="43">
        <v>15</v>
      </c>
      <c r="B53" s="6" t="s">
        <v>20</v>
      </c>
      <c r="C53" s="5" t="s">
        <v>28</v>
      </c>
      <c r="D53" s="3">
        <v>1997</v>
      </c>
      <c r="E53" s="3">
        <v>1997</v>
      </c>
      <c r="F53" s="3">
        <v>3</v>
      </c>
      <c r="G53" s="39"/>
      <c r="H53" s="37"/>
      <c r="I53" s="39"/>
      <c r="J53" s="37"/>
      <c r="K53" s="27"/>
      <c r="L53" s="27"/>
      <c r="M53" s="33"/>
      <c r="N53" s="33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3"/>
      <c r="Z53" s="33"/>
      <c r="AA53" s="33"/>
      <c r="AB53" s="33"/>
      <c r="AC53" s="33"/>
      <c r="AD53" s="33"/>
      <c r="AE53" s="33"/>
      <c r="AF53" s="33"/>
      <c r="AG53" s="38"/>
      <c r="AH53" s="38"/>
      <c r="AI53" s="39"/>
      <c r="AJ53" s="38"/>
      <c r="AK53" s="37"/>
      <c r="AL53" s="37"/>
      <c r="AM53" s="37"/>
      <c r="AN53" s="37"/>
      <c r="AO53" s="37"/>
      <c r="AP53" s="37"/>
      <c r="AQ53" s="37"/>
      <c r="AR53" s="37"/>
      <c r="AS53" s="38"/>
      <c r="AT53" s="38"/>
      <c r="AU53" s="39"/>
      <c r="AV53" s="38"/>
      <c r="AW53" s="67" t="e">
        <f>H53+J53+L53+#REF!+N53+P53+R53+T53+#REF!+V53+X53+#REF!+Z53+AB53+AD53+AF53+AH53+AJ53+#REF!+AL53+AN53+AP53+#REF!+AR53+AT53+AV53+#REF!</f>
        <v>#REF!</v>
      </c>
      <c r="AX53" s="25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</row>
    <row r="54" spans="1:129" ht="16.5" customHeight="1" hidden="1" thickBot="1">
      <c r="A54" s="4">
        <v>16</v>
      </c>
      <c r="B54" s="60" t="s">
        <v>17</v>
      </c>
      <c r="C54" s="52" t="s">
        <v>180</v>
      </c>
      <c r="D54" s="53"/>
      <c r="E54" s="53">
        <v>1999</v>
      </c>
      <c r="F54" s="54" t="s">
        <v>50</v>
      </c>
      <c r="G54" s="58"/>
      <c r="H54" s="57"/>
      <c r="I54" s="58"/>
      <c r="J54" s="57"/>
      <c r="K54" s="212"/>
      <c r="L54" s="212"/>
      <c r="M54" s="191"/>
      <c r="N54" s="191"/>
      <c r="O54" s="55"/>
      <c r="P54" s="55"/>
      <c r="Q54" s="55"/>
      <c r="R54" s="55"/>
      <c r="S54" s="55"/>
      <c r="T54" s="55"/>
      <c r="U54" s="56"/>
      <c r="V54" s="56"/>
      <c r="W54" s="58"/>
      <c r="X54" s="56"/>
      <c r="Y54" s="191"/>
      <c r="Z54" s="191"/>
      <c r="AA54" s="191"/>
      <c r="AB54" s="191"/>
      <c r="AC54" s="191"/>
      <c r="AD54" s="191"/>
      <c r="AE54" s="191"/>
      <c r="AF54" s="191"/>
      <c r="AG54" s="55"/>
      <c r="AH54" s="55"/>
      <c r="AI54" s="55"/>
      <c r="AJ54" s="55"/>
      <c r="AK54" s="57"/>
      <c r="AL54" s="57"/>
      <c r="AM54" s="57"/>
      <c r="AN54" s="57"/>
      <c r="AO54" s="201"/>
      <c r="AP54" s="42"/>
      <c r="AQ54" s="57"/>
      <c r="AR54" s="57"/>
      <c r="AS54" s="56"/>
      <c r="AT54" s="56"/>
      <c r="AU54" s="58"/>
      <c r="AV54" s="56"/>
      <c r="AW54" s="67" t="e">
        <f>H54+J54+L54+#REF!+N54+P54+R54+T54+#REF!+V54+X54+#REF!+Z54+AB54+AD54+AF54+AH54+AJ54+#REF!+AL54+AN54+AP54+#REF!+AR54+AT54+AV54+#REF!</f>
        <v>#REF!</v>
      </c>
      <c r="AX54" s="86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</row>
    <row r="55" spans="1:129" ht="27.75" customHeight="1" thickBot="1">
      <c r="A55" s="195"/>
      <c r="B55" s="197"/>
      <c r="C55" s="198" t="s">
        <v>285</v>
      </c>
      <c r="D55" s="196"/>
      <c r="E55" s="196"/>
      <c r="F55" s="196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207"/>
      <c r="AP55" s="45"/>
      <c r="AQ55" s="45"/>
      <c r="AR55" s="45"/>
      <c r="AS55" s="45"/>
      <c r="AT55" s="45"/>
      <c r="AU55" s="45"/>
      <c r="AV55" s="45"/>
      <c r="AW55" s="146"/>
      <c r="AX55" s="85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</row>
    <row r="56" spans="1:129" ht="15" customHeight="1">
      <c r="A56" s="43">
        <v>1</v>
      </c>
      <c r="B56" s="16" t="s">
        <v>26</v>
      </c>
      <c r="C56" s="202" t="s">
        <v>62</v>
      </c>
      <c r="D56" s="13"/>
      <c r="E56" s="13">
        <v>2000</v>
      </c>
      <c r="F56" s="13">
        <v>3</v>
      </c>
      <c r="G56" s="35">
        <v>2</v>
      </c>
      <c r="H56" s="33">
        <v>72</v>
      </c>
      <c r="I56" s="35">
        <v>26</v>
      </c>
      <c r="J56" s="33">
        <v>40</v>
      </c>
      <c r="K56" s="34">
        <v>15</v>
      </c>
      <c r="L56" s="34">
        <v>31</v>
      </c>
      <c r="M56" s="33">
        <v>2</v>
      </c>
      <c r="N56" s="33">
        <v>72</v>
      </c>
      <c r="O56" s="34">
        <v>1</v>
      </c>
      <c r="P56" s="34">
        <v>75</v>
      </c>
      <c r="Q56" s="92"/>
      <c r="R56" s="92"/>
      <c r="S56" s="92"/>
      <c r="T56" s="92"/>
      <c r="U56" s="34">
        <v>23</v>
      </c>
      <c r="V56" s="34">
        <v>46</v>
      </c>
      <c r="W56" s="34">
        <v>10</v>
      </c>
      <c r="X56" s="34">
        <v>36</v>
      </c>
      <c r="Y56" s="33">
        <v>3</v>
      </c>
      <c r="Z56" s="33">
        <v>69.75</v>
      </c>
      <c r="AA56" s="33">
        <v>1</v>
      </c>
      <c r="AB56" s="33">
        <v>75</v>
      </c>
      <c r="AC56" s="33">
        <v>2</v>
      </c>
      <c r="AD56" s="33">
        <v>72</v>
      </c>
      <c r="AE56" s="33">
        <v>5</v>
      </c>
      <c r="AF56" s="33">
        <v>65.25</v>
      </c>
      <c r="AG56" s="34">
        <v>5</v>
      </c>
      <c r="AH56" s="34">
        <v>65.25</v>
      </c>
      <c r="AI56" s="34">
        <v>2</v>
      </c>
      <c r="AJ56" s="34">
        <v>36</v>
      </c>
      <c r="AK56" s="33">
        <v>5</v>
      </c>
      <c r="AL56" s="33">
        <v>65.25</v>
      </c>
      <c r="AM56" s="33"/>
      <c r="AN56" s="33"/>
      <c r="AO56" s="206"/>
      <c r="AP56" s="43"/>
      <c r="AQ56" s="92">
        <v>1</v>
      </c>
      <c r="AR56" s="92">
        <v>75</v>
      </c>
      <c r="AS56" s="34">
        <v>5</v>
      </c>
      <c r="AT56" s="34">
        <v>65.25</v>
      </c>
      <c r="AU56" s="35">
        <v>1</v>
      </c>
      <c r="AV56" s="34">
        <v>37.5</v>
      </c>
      <c r="AW56" s="67">
        <f aca="true" t="shared" si="2" ref="AW56:AW71">H56+J56+L56+N56+P56+R56+T56+V56+X56+Z56+AB56+AD56+AF56+AH56+AJ56+AL56+AN56+AP56+AR56+AT56+AV56</f>
        <v>998.25</v>
      </c>
      <c r="AX56" s="254">
        <v>1</v>
      </c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</row>
    <row r="57" spans="1:129" ht="15" customHeight="1">
      <c r="A57" s="4">
        <v>2</v>
      </c>
      <c r="B57" s="15" t="s">
        <v>26</v>
      </c>
      <c r="C57" s="15" t="s">
        <v>65</v>
      </c>
      <c r="D57" s="4"/>
      <c r="E57" s="4">
        <v>2000</v>
      </c>
      <c r="F57" s="12" t="s">
        <v>15</v>
      </c>
      <c r="G57" s="37">
        <v>3</v>
      </c>
      <c r="H57" s="37">
        <v>69.75</v>
      </c>
      <c r="I57" s="37">
        <v>28</v>
      </c>
      <c r="J57" s="37">
        <v>36</v>
      </c>
      <c r="K57" s="28">
        <v>15</v>
      </c>
      <c r="L57" s="28">
        <v>31</v>
      </c>
      <c r="M57" s="33">
        <v>1</v>
      </c>
      <c r="N57" s="33">
        <v>75</v>
      </c>
      <c r="O57" s="37">
        <v>4</v>
      </c>
      <c r="P57" s="37">
        <v>67.5</v>
      </c>
      <c r="Q57" s="90"/>
      <c r="R57" s="90"/>
      <c r="S57" s="90"/>
      <c r="T57" s="90"/>
      <c r="U57" s="37">
        <v>14</v>
      </c>
      <c r="V57" s="37">
        <v>64</v>
      </c>
      <c r="W57" s="37">
        <v>10</v>
      </c>
      <c r="X57" s="37">
        <v>36</v>
      </c>
      <c r="Y57" s="33">
        <v>1</v>
      </c>
      <c r="Z57" s="33">
        <v>75</v>
      </c>
      <c r="AA57" s="33">
        <v>3</v>
      </c>
      <c r="AB57" s="33">
        <v>69.75</v>
      </c>
      <c r="AC57" s="33">
        <v>1</v>
      </c>
      <c r="AD57" s="33">
        <v>75</v>
      </c>
      <c r="AE57" s="33">
        <v>2</v>
      </c>
      <c r="AF57" s="33">
        <v>72</v>
      </c>
      <c r="AG57" s="37">
        <v>9</v>
      </c>
      <c r="AH57" s="37">
        <v>56.25</v>
      </c>
      <c r="AI57" s="37">
        <v>2</v>
      </c>
      <c r="AJ57" s="37">
        <v>36</v>
      </c>
      <c r="AK57" s="37">
        <v>16</v>
      </c>
      <c r="AL57" s="37">
        <v>45</v>
      </c>
      <c r="AM57" s="37"/>
      <c r="AN57" s="37"/>
      <c r="AO57" s="199"/>
      <c r="AP57" s="4"/>
      <c r="AQ57" s="37">
        <v>2</v>
      </c>
      <c r="AR57" s="37">
        <v>72</v>
      </c>
      <c r="AS57" s="37">
        <v>7</v>
      </c>
      <c r="AT57" s="37">
        <v>60.75</v>
      </c>
      <c r="AU57" s="37">
        <v>1</v>
      </c>
      <c r="AV57" s="37">
        <v>37.5</v>
      </c>
      <c r="AW57" s="67">
        <f t="shared" si="2"/>
        <v>978.5</v>
      </c>
      <c r="AX57" s="255">
        <v>2</v>
      </c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</row>
    <row r="58" spans="1:129" ht="15" customHeight="1">
      <c r="A58" s="43">
        <v>3</v>
      </c>
      <c r="B58" s="15" t="s">
        <v>17</v>
      </c>
      <c r="C58" s="15" t="s">
        <v>58</v>
      </c>
      <c r="D58" s="4"/>
      <c r="E58" s="4">
        <v>2000</v>
      </c>
      <c r="F58" s="12" t="s">
        <v>14</v>
      </c>
      <c r="G58" s="37"/>
      <c r="H58" s="37"/>
      <c r="I58" s="37"/>
      <c r="J58" s="37"/>
      <c r="K58" s="28"/>
      <c r="L58" s="28"/>
      <c r="M58" s="33"/>
      <c r="N58" s="33"/>
      <c r="O58" s="37">
        <v>5</v>
      </c>
      <c r="P58" s="37">
        <v>65.25</v>
      </c>
      <c r="Q58" s="90"/>
      <c r="R58" s="90"/>
      <c r="S58" s="90"/>
      <c r="T58" s="104"/>
      <c r="U58" s="37"/>
      <c r="V58" s="37"/>
      <c r="W58" s="37"/>
      <c r="X58" s="37"/>
      <c r="Y58" s="33">
        <v>2</v>
      </c>
      <c r="Z58" s="33">
        <v>72</v>
      </c>
      <c r="AA58" s="33">
        <v>5</v>
      </c>
      <c r="AB58" s="33">
        <v>65.25</v>
      </c>
      <c r="AC58" s="33">
        <v>3</v>
      </c>
      <c r="AD58" s="33">
        <v>69.75</v>
      </c>
      <c r="AE58" s="33">
        <v>3</v>
      </c>
      <c r="AF58" s="33">
        <v>69.75</v>
      </c>
      <c r="AG58" s="37">
        <v>8</v>
      </c>
      <c r="AH58" s="37">
        <v>58.5</v>
      </c>
      <c r="AI58" s="37">
        <v>1</v>
      </c>
      <c r="AJ58" s="37">
        <v>37.5</v>
      </c>
      <c r="AK58" s="37">
        <v>18</v>
      </c>
      <c r="AL58" s="37">
        <v>31.5</v>
      </c>
      <c r="AM58" s="37"/>
      <c r="AN58" s="37"/>
      <c r="AO58" s="199"/>
      <c r="AP58" s="4"/>
      <c r="AQ58" s="37">
        <v>3</v>
      </c>
      <c r="AR58" s="37">
        <v>69.75</v>
      </c>
      <c r="AS58" s="37">
        <v>4</v>
      </c>
      <c r="AT58" s="37">
        <v>67.5</v>
      </c>
      <c r="AU58" s="37">
        <v>1</v>
      </c>
      <c r="AV58" s="37">
        <v>37.5</v>
      </c>
      <c r="AW58" s="67">
        <f t="shared" si="2"/>
        <v>644.25</v>
      </c>
      <c r="AX58" s="254">
        <v>3</v>
      </c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</row>
    <row r="59" spans="1:129" ht="15" customHeight="1">
      <c r="A59" s="4">
        <v>4</v>
      </c>
      <c r="B59" s="7" t="s">
        <v>21</v>
      </c>
      <c r="C59" s="49" t="s">
        <v>64</v>
      </c>
      <c r="D59" s="3"/>
      <c r="E59" s="3">
        <v>2000</v>
      </c>
      <c r="F59" s="3" t="s">
        <v>52</v>
      </c>
      <c r="G59" s="39">
        <v>4</v>
      </c>
      <c r="H59" s="37">
        <v>67.5</v>
      </c>
      <c r="I59" s="39">
        <v>29</v>
      </c>
      <c r="J59" s="37">
        <v>34</v>
      </c>
      <c r="K59" s="38">
        <v>17</v>
      </c>
      <c r="L59" s="38">
        <v>29</v>
      </c>
      <c r="M59" s="33">
        <v>4</v>
      </c>
      <c r="N59" s="33">
        <v>67.5</v>
      </c>
      <c r="O59" s="38">
        <v>2</v>
      </c>
      <c r="P59" s="38">
        <v>72</v>
      </c>
      <c r="Q59" s="38"/>
      <c r="R59" s="38"/>
      <c r="S59" s="38"/>
      <c r="T59" s="38"/>
      <c r="U59" s="38">
        <v>25</v>
      </c>
      <c r="V59" s="38">
        <v>42</v>
      </c>
      <c r="W59" s="38">
        <v>15</v>
      </c>
      <c r="X59" s="38">
        <v>31</v>
      </c>
      <c r="Y59" s="33">
        <v>4</v>
      </c>
      <c r="Z59" s="33">
        <v>67.5</v>
      </c>
      <c r="AA59" s="33">
        <v>4</v>
      </c>
      <c r="AB59" s="33">
        <v>67.5</v>
      </c>
      <c r="AC59" s="33"/>
      <c r="AD59" s="33"/>
      <c r="AE59" s="33">
        <v>1</v>
      </c>
      <c r="AF59" s="33">
        <v>75</v>
      </c>
      <c r="AG59" s="38">
        <v>13</v>
      </c>
      <c r="AH59" s="38">
        <v>49.5</v>
      </c>
      <c r="AI59" s="38">
        <v>7</v>
      </c>
      <c r="AJ59" s="38">
        <v>30.38</v>
      </c>
      <c r="AK59" s="37"/>
      <c r="AL59" s="37"/>
      <c r="AM59" s="37"/>
      <c r="AN59" s="37"/>
      <c r="AO59" s="199"/>
      <c r="AP59" s="4"/>
      <c r="AQ59" s="37"/>
      <c r="AR59" s="37"/>
      <c r="AS59" s="38"/>
      <c r="AT59" s="38"/>
      <c r="AU59" s="39"/>
      <c r="AV59" s="38"/>
      <c r="AW59" s="67">
        <f t="shared" si="2"/>
        <v>632.88</v>
      </c>
      <c r="AX59" s="255">
        <v>4</v>
      </c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</row>
    <row r="60" spans="1:129" ht="15" customHeight="1">
      <c r="A60" s="43">
        <v>5</v>
      </c>
      <c r="B60" s="15" t="s">
        <v>21</v>
      </c>
      <c r="C60" s="15" t="s">
        <v>63</v>
      </c>
      <c r="D60" s="4"/>
      <c r="E60" s="4">
        <v>2000</v>
      </c>
      <c r="F60" s="12" t="s">
        <v>14</v>
      </c>
      <c r="G60" s="37">
        <v>1</v>
      </c>
      <c r="H60" s="37">
        <v>75</v>
      </c>
      <c r="I60" s="37">
        <v>35</v>
      </c>
      <c r="J60" s="37">
        <v>24</v>
      </c>
      <c r="K60" s="28">
        <v>8</v>
      </c>
      <c r="L60" s="28">
        <v>39</v>
      </c>
      <c r="M60" s="33">
        <v>3</v>
      </c>
      <c r="N60" s="33">
        <v>69.75</v>
      </c>
      <c r="O60" s="37">
        <v>3</v>
      </c>
      <c r="P60" s="37">
        <v>69.75</v>
      </c>
      <c r="Q60" s="90"/>
      <c r="R60" s="90"/>
      <c r="S60" s="90"/>
      <c r="T60" s="90"/>
      <c r="U60" s="37">
        <v>24</v>
      </c>
      <c r="V60" s="37">
        <v>44</v>
      </c>
      <c r="W60" s="37">
        <v>14</v>
      </c>
      <c r="X60" s="37">
        <v>32</v>
      </c>
      <c r="Y60" s="33">
        <v>5</v>
      </c>
      <c r="Z60" s="33">
        <v>65.25</v>
      </c>
      <c r="AA60" s="33">
        <v>2</v>
      </c>
      <c r="AB60" s="33">
        <v>72</v>
      </c>
      <c r="AC60" s="33"/>
      <c r="AD60" s="33"/>
      <c r="AE60" s="33">
        <v>4</v>
      </c>
      <c r="AF60" s="33">
        <v>67.5</v>
      </c>
      <c r="AG60" s="37">
        <v>19</v>
      </c>
      <c r="AH60" s="37">
        <v>40.5</v>
      </c>
      <c r="AI60" s="37">
        <v>5</v>
      </c>
      <c r="AJ60" s="37">
        <v>32.63</v>
      </c>
      <c r="AK60" s="37"/>
      <c r="AL60" s="37"/>
      <c r="AM60" s="37"/>
      <c r="AN60" s="37"/>
      <c r="AO60" s="199"/>
      <c r="AP60" s="4"/>
      <c r="AQ60" s="37"/>
      <c r="AR60" s="37"/>
      <c r="AS60" s="37"/>
      <c r="AT60" s="37"/>
      <c r="AU60" s="37"/>
      <c r="AV60" s="37"/>
      <c r="AW60" s="67">
        <f t="shared" si="2"/>
        <v>631.38</v>
      </c>
      <c r="AX60" s="254">
        <v>5</v>
      </c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</row>
    <row r="61" spans="1:129" ht="15" customHeight="1">
      <c r="A61" s="4">
        <v>6</v>
      </c>
      <c r="B61" s="7" t="s">
        <v>21</v>
      </c>
      <c r="C61" s="49" t="s">
        <v>234</v>
      </c>
      <c r="D61" s="3"/>
      <c r="E61" s="3">
        <v>2000</v>
      </c>
      <c r="F61" s="3"/>
      <c r="G61" s="39">
        <v>6</v>
      </c>
      <c r="H61" s="37">
        <v>42</v>
      </c>
      <c r="I61" s="39"/>
      <c r="J61" s="37"/>
      <c r="K61" s="38"/>
      <c r="L61" s="38"/>
      <c r="M61" s="33"/>
      <c r="N61" s="33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3">
        <v>2</v>
      </c>
      <c r="Z61" s="33">
        <v>48</v>
      </c>
      <c r="AA61" s="33"/>
      <c r="AB61" s="33"/>
      <c r="AC61" s="33">
        <v>4</v>
      </c>
      <c r="AD61" s="33">
        <v>45</v>
      </c>
      <c r="AE61" s="33">
        <v>4</v>
      </c>
      <c r="AF61" s="33">
        <v>45</v>
      </c>
      <c r="AG61" s="38">
        <v>26</v>
      </c>
      <c r="AH61" s="38">
        <v>30</v>
      </c>
      <c r="AI61" s="38"/>
      <c r="AJ61" s="38"/>
      <c r="AK61" s="37"/>
      <c r="AL61" s="37"/>
      <c r="AM61" s="37"/>
      <c r="AN61" s="37"/>
      <c r="AO61" s="199"/>
      <c r="AP61" s="4"/>
      <c r="AQ61" s="37"/>
      <c r="AR61" s="37"/>
      <c r="AS61" s="38"/>
      <c r="AT61" s="38"/>
      <c r="AU61" s="39"/>
      <c r="AV61" s="38"/>
      <c r="AW61" s="67">
        <f t="shared" si="2"/>
        <v>210</v>
      </c>
      <c r="AX61" s="255">
        <v>6</v>
      </c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</row>
    <row r="62" spans="1:129" ht="15" customHeight="1">
      <c r="A62" s="43">
        <v>7</v>
      </c>
      <c r="B62" s="15" t="s">
        <v>17</v>
      </c>
      <c r="C62" s="15" t="s">
        <v>333</v>
      </c>
      <c r="D62" s="4"/>
      <c r="E62" s="4">
        <v>2000</v>
      </c>
      <c r="F62" s="12"/>
      <c r="G62" s="37"/>
      <c r="H62" s="37"/>
      <c r="I62" s="37"/>
      <c r="J62" s="37"/>
      <c r="K62" s="28"/>
      <c r="L62" s="28"/>
      <c r="M62" s="33"/>
      <c r="N62" s="33"/>
      <c r="O62" s="37"/>
      <c r="P62" s="37"/>
      <c r="Q62" s="90"/>
      <c r="R62" s="90"/>
      <c r="S62" s="90"/>
      <c r="T62" s="104"/>
      <c r="U62" s="37"/>
      <c r="V62" s="37"/>
      <c r="W62" s="37"/>
      <c r="X62" s="37"/>
      <c r="Y62" s="33">
        <v>5</v>
      </c>
      <c r="Z62" s="33">
        <v>43.5</v>
      </c>
      <c r="AA62" s="33"/>
      <c r="AB62" s="33"/>
      <c r="AC62" s="33">
        <v>2</v>
      </c>
      <c r="AD62" s="33">
        <v>48</v>
      </c>
      <c r="AE62" s="33"/>
      <c r="AF62" s="33"/>
      <c r="AG62" s="37"/>
      <c r="AH62" s="37"/>
      <c r="AI62" s="37"/>
      <c r="AJ62" s="37"/>
      <c r="AK62" s="37"/>
      <c r="AL62" s="37"/>
      <c r="AM62" s="37"/>
      <c r="AN62" s="37"/>
      <c r="AO62" s="199"/>
      <c r="AP62" s="4"/>
      <c r="AQ62" s="37">
        <v>7</v>
      </c>
      <c r="AR62" s="37">
        <v>60.75</v>
      </c>
      <c r="AS62" s="37">
        <v>7</v>
      </c>
      <c r="AT62" s="37">
        <v>40.5</v>
      </c>
      <c r="AU62" s="37"/>
      <c r="AV62" s="37"/>
      <c r="AW62" s="67">
        <f t="shared" si="2"/>
        <v>192.75</v>
      </c>
      <c r="AX62" s="254">
        <v>7</v>
      </c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</row>
    <row r="63" spans="1:129" ht="15" customHeight="1">
      <c r="A63" s="4">
        <v>8</v>
      </c>
      <c r="B63" s="15" t="s">
        <v>341</v>
      </c>
      <c r="C63" s="15" t="s">
        <v>342</v>
      </c>
      <c r="D63" s="4"/>
      <c r="E63" s="4">
        <v>2000</v>
      </c>
      <c r="F63" s="12"/>
      <c r="G63" s="37"/>
      <c r="H63" s="37"/>
      <c r="I63" s="37"/>
      <c r="J63" s="37"/>
      <c r="K63" s="28"/>
      <c r="L63" s="28"/>
      <c r="M63" s="33"/>
      <c r="N63" s="33"/>
      <c r="O63" s="37"/>
      <c r="P63" s="37"/>
      <c r="Q63" s="90"/>
      <c r="R63" s="90"/>
      <c r="S63" s="90"/>
      <c r="T63" s="104"/>
      <c r="U63" s="37"/>
      <c r="V63" s="37"/>
      <c r="W63" s="37"/>
      <c r="X63" s="37"/>
      <c r="Y63" s="33"/>
      <c r="Z63" s="33"/>
      <c r="AA63" s="33"/>
      <c r="AB63" s="33"/>
      <c r="AC63" s="33"/>
      <c r="AD63" s="33"/>
      <c r="AE63" s="33"/>
      <c r="AF63" s="33"/>
      <c r="AG63" s="37">
        <v>10</v>
      </c>
      <c r="AH63" s="37">
        <v>36</v>
      </c>
      <c r="AI63" s="37">
        <v>10</v>
      </c>
      <c r="AJ63" s="37">
        <v>18</v>
      </c>
      <c r="AK63" s="37"/>
      <c r="AL63" s="37"/>
      <c r="AM63" s="37"/>
      <c r="AN63" s="37"/>
      <c r="AO63" s="199"/>
      <c r="AP63" s="4"/>
      <c r="AQ63" s="37">
        <v>8</v>
      </c>
      <c r="AR63" s="37">
        <v>58.5</v>
      </c>
      <c r="AS63" s="37">
        <v>10</v>
      </c>
      <c r="AT63" s="37">
        <v>54</v>
      </c>
      <c r="AU63" s="37"/>
      <c r="AV63" s="37"/>
      <c r="AW63" s="67">
        <f t="shared" si="2"/>
        <v>166.5</v>
      </c>
      <c r="AX63" s="255">
        <v>8</v>
      </c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</row>
    <row r="64" spans="1:129" ht="15" customHeight="1">
      <c r="A64" s="43">
        <v>9</v>
      </c>
      <c r="B64" s="89" t="s">
        <v>341</v>
      </c>
      <c r="C64" s="89" t="s">
        <v>431</v>
      </c>
      <c r="D64" s="4"/>
      <c r="E64" s="4">
        <v>2000</v>
      </c>
      <c r="F64" s="12" t="s">
        <v>15</v>
      </c>
      <c r="G64" s="37"/>
      <c r="H64" s="37"/>
      <c r="I64" s="37"/>
      <c r="J64" s="37"/>
      <c r="K64" s="28"/>
      <c r="L64" s="28"/>
      <c r="M64" s="33"/>
      <c r="N64" s="33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3"/>
      <c r="Z64" s="33"/>
      <c r="AA64" s="33"/>
      <c r="AB64" s="33"/>
      <c r="AC64" s="33"/>
      <c r="AD64" s="33"/>
      <c r="AE64" s="33"/>
      <c r="AF64" s="33"/>
      <c r="AG64" s="37">
        <v>29</v>
      </c>
      <c r="AH64" s="37">
        <v>25.5</v>
      </c>
      <c r="AI64" s="37"/>
      <c r="AJ64" s="37"/>
      <c r="AK64" s="37"/>
      <c r="AL64" s="37"/>
      <c r="AM64" s="37"/>
      <c r="AN64" s="37"/>
      <c r="AO64" s="199"/>
      <c r="AP64" s="4"/>
      <c r="AQ64" s="37"/>
      <c r="AR64" s="37"/>
      <c r="AS64" s="37">
        <v>12</v>
      </c>
      <c r="AT64" s="37">
        <v>51</v>
      </c>
      <c r="AU64" s="37">
        <v>6</v>
      </c>
      <c r="AV64" s="37">
        <v>31.5</v>
      </c>
      <c r="AW64" s="67">
        <f t="shared" si="2"/>
        <v>108</v>
      </c>
      <c r="AX64" s="254">
        <v>9</v>
      </c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</row>
    <row r="65" spans="1:129" ht="15" customHeight="1">
      <c r="A65" s="4">
        <v>10</v>
      </c>
      <c r="B65" s="7" t="s">
        <v>26</v>
      </c>
      <c r="C65" s="49" t="s">
        <v>264</v>
      </c>
      <c r="D65" s="3"/>
      <c r="E65" s="3">
        <v>2000</v>
      </c>
      <c r="F65" s="3" t="s">
        <v>50</v>
      </c>
      <c r="G65" s="39">
        <v>3</v>
      </c>
      <c r="H65" s="37">
        <v>46.5</v>
      </c>
      <c r="I65" s="39"/>
      <c r="J65" s="37"/>
      <c r="K65" s="38"/>
      <c r="L65" s="38"/>
      <c r="M65" s="33">
        <v>3</v>
      </c>
      <c r="N65" s="33">
        <v>46.5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3"/>
      <c r="Z65" s="33"/>
      <c r="AA65" s="33"/>
      <c r="AB65" s="33"/>
      <c r="AC65" s="33"/>
      <c r="AD65" s="33"/>
      <c r="AE65" s="33"/>
      <c r="AF65" s="33"/>
      <c r="AG65" s="38"/>
      <c r="AH65" s="38"/>
      <c r="AI65" s="38"/>
      <c r="AJ65" s="38"/>
      <c r="AK65" s="37"/>
      <c r="AL65" s="37"/>
      <c r="AM65" s="37"/>
      <c r="AN65" s="37"/>
      <c r="AO65" s="199"/>
      <c r="AP65" s="4"/>
      <c r="AQ65" s="37"/>
      <c r="AR65" s="37"/>
      <c r="AS65" s="38"/>
      <c r="AT65" s="38"/>
      <c r="AU65" s="39"/>
      <c r="AV65" s="38"/>
      <c r="AW65" s="67">
        <f t="shared" si="2"/>
        <v>93</v>
      </c>
      <c r="AX65" s="255">
        <v>10</v>
      </c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</row>
    <row r="66" spans="1:129" ht="15" customHeight="1">
      <c r="A66" s="43">
        <v>11</v>
      </c>
      <c r="B66" s="7" t="s">
        <v>20</v>
      </c>
      <c r="C66" s="49" t="s">
        <v>66</v>
      </c>
      <c r="D66" s="3"/>
      <c r="E66" s="3">
        <v>2000</v>
      </c>
      <c r="F66" s="3" t="s">
        <v>50</v>
      </c>
      <c r="G66" s="39">
        <v>7</v>
      </c>
      <c r="H66" s="37">
        <v>60.75</v>
      </c>
      <c r="I66" s="39">
        <v>40</v>
      </c>
      <c r="J66" s="37">
        <v>19</v>
      </c>
      <c r="K66" s="38"/>
      <c r="L66" s="38"/>
      <c r="M66" s="33"/>
      <c r="N66" s="33"/>
      <c r="O66" s="38"/>
      <c r="P66" s="38"/>
      <c r="Q66" s="90"/>
      <c r="R66" s="90"/>
      <c r="S66" s="90"/>
      <c r="T66" s="90"/>
      <c r="U66" s="38"/>
      <c r="V66" s="38"/>
      <c r="W66" s="38"/>
      <c r="X66" s="38"/>
      <c r="Y66" s="33"/>
      <c r="Z66" s="33"/>
      <c r="AA66" s="33"/>
      <c r="AB66" s="33"/>
      <c r="AC66" s="33"/>
      <c r="AD66" s="33"/>
      <c r="AE66" s="33"/>
      <c r="AF66" s="33"/>
      <c r="AG66" s="38"/>
      <c r="AH66" s="38"/>
      <c r="AI66" s="38"/>
      <c r="AJ66" s="38"/>
      <c r="AK66" s="37"/>
      <c r="AL66" s="37"/>
      <c r="AM66" s="37"/>
      <c r="AN66" s="37"/>
      <c r="AO66" s="199"/>
      <c r="AP66" s="4"/>
      <c r="AQ66" s="37"/>
      <c r="AR66" s="37"/>
      <c r="AS66" s="38"/>
      <c r="AT66" s="38"/>
      <c r="AU66" s="39"/>
      <c r="AV66" s="38"/>
      <c r="AW66" s="67">
        <f t="shared" si="2"/>
        <v>79.75</v>
      </c>
      <c r="AX66" s="254">
        <v>11</v>
      </c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</row>
    <row r="67" spans="1:129" ht="15" customHeight="1">
      <c r="A67" s="4">
        <v>12</v>
      </c>
      <c r="B67" s="89"/>
      <c r="C67" s="89" t="s">
        <v>265</v>
      </c>
      <c r="D67" s="4"/>
      <c r="E67" s="4">
        <v>2000</v>
      </c>
      <c r="F67" s="12"/>
      <c r="G67" s="37">
        <v>5</v>
      </c>
      <c r="H67" s="37">
        <v>43.5</v>
      </c>
      <c r="I67" s="37"/>
      <c r="J67" s="37"/>
      <c r="K67" s="28"/>
      <c r="L67" s="28"/>
      <c r="M67" s="33"/>
      <c r="N67" s="33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3"/>
      <c r="Z67" s="33"/>
      <c r="AA67" s="33"/>
      <c r="AB67" s="33"/>
      <c r="AC67" s="33"/>
      <c r="AD67" s="33"/>
      <c r="AE67" s="33"/>
      <c r="AF67" s="33"/>
      <c r="AG67" s="37"/>
      <c r="AH67" s="37"/>
      <c r="AI67" s="37"/>
      <c r="AJ67" s="37"/>
      <c r="AK67" s="37"/>
      <c r="AL67" s="37"/>
      <c r="AM67" s="37"/>
      <c r="AN67" s="37"/>
      <c r="AO67" s="199"/>
      <c r="AP67" s="4"/>
      <c r="AQ67" s="37"/>
      <c r="AR67" s="37"/>
      <c r="AS67" s="37"/>
      <c r="AT67" s="37"/>
      <c r="AU67" s="37"/>
      <c r="AV67" s="37"/>
      <c r="AW67" s="67">
        <f t="shared" si="2"/>
        <v>43.5</v>
      </c>
      <c r="AX67" s="255">
        <v>12</v>
      </c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</row>
    <row r="68" spans="1:129" ht="15" customHeight="1" thickBot="1">
      <c r="A68" s="43">
        <v>13</v>
      </c>
      <c r="B68" s="15" t="s">
        <v>21</v>
      </c>
      <c r="C68" s="15" t="s">
        <v>416</v>
      </c>
      <c r="D68" s="4"/>
      <c r="E68" s="4">
        <v>2000</v>
      </c>
      <c r="F68" s="12" t="s">
        <v>50</v>
      </c>
      <c r="G68" s="37"/>
      <c r="H68" s="37"/>
      <c r="I68" s="37"/>
      <c r="J68" s="37"/>
      <c r="K68" s="28"/>
      <c r="L68" s="28"/>
      <c r="M68" s="33"/>
      <c r="N68" s="33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3"/>
      <c r="Z68" s="33"/>
      <c r="AA68" s="33"/>
      <c r="AB68" s="33"/>
      <c r="AC68" s="33"/>
      <c r="AD68" s="33"/>
      <c r="AE68" s="33"/>
      <c r="AF68" s="33"/>
      <c r="AG68" s="37"/>
      <c r="AH68" s="37"/>
      <c r="AI68" s="37"/>
      <c r="AJ68" s="37"/>
      <c r="AK68" s="37"/>
      <c r="AL68" s="37"/>
      <c r="AM68" s="37"/>
      <c r="AN68" s="37"/>
      <c r="AO68" s="199"/>
      <c r="AP68" s="4"/>
      <c r="AQ68" s="37">
        <v>6</v>
      </c>
      <c r="AR68" s="37">
        <v>42</v>
      </c>
      <c r="AS68" s="37"/>
      <c r="AT68" s="37"/>
      <c r="AU68" s="37"/>
      <c r="AV68" s="37"/>
      <c r="AW68" s="67">
        <f t="shared" si="2"/>
        <v>42</v>
      </c>
      <c r="AX68" s="254">
        <v>13</v>
      </c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</row>
    <row r="69" spans="1:129" ht="15" customHeight="1" hidden="1">
      <c r="A69" s="4">
        <v>14</v>
      </c>
      <c r="B69" s="89" t="s">
        <v>20</v>
      </c>
      <c r="C69" s="89" t="s">
        <v>84</v>
      </c>
      <c r="D69" s="4"/>
      <c r="E69" s="4">
        <v>2000</v>
      </c>
      <c r="F69" s="12" t="s">
        <v>50</v>
      </c>
      <c r="G69" s="37"/>
      <c r="H69" s="37"/>
      <c r="I69" s="37"/>
      <c r="J69" s="37"/>
      <c r="K69" s="28"/>
      <c r="L69" s="28"/>
      <c r="M69" s="33"/>
      <c r="N69" s="33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3"/>
      <c r="Z69" s="33"/>
      <c r="AA69" s="33"/>
      <c r="AB69" s="33"/>
      <c r="AC69" s="33"/>
      <c r="AD69" s="33"/>
      <c r="AE69" s="33"/>
      <c r="AF69" s="33"/>
      <c r="AG69" s="37"/>
      <c r="AH69" s="37"/>
      <c r="AI69" s="37"/>
      <c r="AJ69" s="37"/>
      <c r="AK69" s="37"/>
      <c r="AL69" s="37"/>
      <c r="AM69" s="37"/>
      <c r="AN69" s="37"/>
      <c r="AO69" s="199"/>
      <c r="AP69" s="4"/>
      <c r="AQ69" s="37"/>
      <c r="AR69" s="37"/>
      <c r="AS69" s="37"/>
      <c r="AT69" s="37"/>
      <c r="AU69" s="37"/>
      <c r="AV69" s="37"/>
      <c r="AW69" s="67">
        <f t="shared" si="2"/>
        <v>0</v>
      </c>
      <c r="AX69" s="25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</row>
    <row r="70" spans="1:129" ht="14.25" customHeight="1" hidden="1">
      <c r="A70" s="43">
        <v>15</v>
      </c>
      <c r="B70" s="89"/>
      <c r="C70" s="89" t="s">
        <v>266</v>
      </c>
      <c r="D70" s="4"/>
      <c r="E70" s="4">
        <v>2000</v>
      </c>
      <c r="F70" s="12"/>
      <c r="G70" s="37"/>
      <c r="H70" s="37"/>
      <c r="I70" s="37"/>
      <c r="J70" s="37"/>
      <c r="K70" s="28"/>
      <c r="L70" s="28"/>
      <c r="M70" s="33"/>
      <c r="N70" s="33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3"/>
      <c r="Z70" s="33"/>
      <c r="AA70" s="33"/>
      <c r="AB70" s="33"/>
      <c r="AC70" s="33"/>
      <c r="AD70" s="33"/>
      <c r="AE70" s="33"/>
      <c r="AF70" s="33"/>
      <c r="AG70" s="37"/>
      <c r="AH70" s="37"/>
      <c r="AI70" s="37"/>
      <c r="AJ70" s="37"/>
      <c r="AK70" s="37"/>
      <c r="AL70" s="37"/>
      <c r="AM70" s="37"/>
      <c r="AN70" s="37"/>
      <c r="AO70" s="199"/>
      <c r="AP70" s="4"/>
      <c r="AQ70" s="37"/>
      <c r="AR70" s="37"/>
      <c r="AS70" s="37"/>
      <c r="AT70" s="37"/>
      <c r="AU70" s="37"/>
      <c r="AV70" s="37"/>
      <c r="AW70" s="67">
        <f t="shared" si="2"/>
        <v>0</v>
      </c>
      <c r="AX70" s="25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</row>
    <row r="71" spans="1:129" ht="14.25" customHeight="1" hidden="1" thickBot="1">
      <c r="A71" s="4">
        <v>16</v>
      </c>
      <c r="B71" s="87" t="s">
        <v>21</v>
      </c>
      <c r="C71" s="87" t="s">
        <v>174</v>
      </c>
      <c r="D71" s="42"/>
      <c r="E71" s="42">
        <v>2000</v>
      </c>
      <c r="F71" s="54" t="s">
        <v>50</v>
      </c>
      <c r="G71" s="57"/>
      <c r="H71" s="57"/>
      <c r="I71" s="57"/>
      <c r="J71" s="57"/>
      <c r="K71" s="200"/>
      <c r="L71" s="200"/>
      <c r="M71" s="191"/>
      <c r="N71" s="191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191"/>
      <c r="Z71" s="191"/>
      <c r="AA71" s="191"/>
      <c r="AB71" s="191"/>
      <c r="AC71" s="191"/>
      <c r="AD71" s="191"/>
      <c r="AE71" s="191"/>
      <c r="AF71" s="191"/>
      <c r="AG71" s="57"/>
      <c r="AH71" s="57"/>
      <c r="AI71" s="57"/>
      <c r="AJ71" s="57"/>
      <c r="AK71" s="57"/>
      <c r="AL71" s="57"/>
      <c r="AM71" s="57"/>
      <c r="AN71" s="57"/>
      <c r="AO71" s="201"/>
      <c r="AP71" s="42"/>
      <c r="AQ71" s="57"/>
      <c r="AR71" s="57"/>
      <c r="AS71" s="57"/>
      <c r="AT71" s="57"/>
      <c r="AU71" s="57"/>
      <c r="AV71" s="57"/>
      <c r="AW71" s="67">
        <f t="shared" si="2"/>
        <v>0</v>
      </c>
      <c r="AX71" s="59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</row>
    <row r="72" spans="1:129" ht="27.75" customHeight="1" thickBot="1">
      <c r="A72" s="195"/>
      <c r="B72" s="197"/>
      <c r="C72" s="198" t="s">
        <v>286</v>
      </c>
      <c r="D72" s="196"/>
      <c r="E72" s="196"/>
      <c r="F72" s="196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207"/>
      <c r="AP72" s="45"/>
      <c r="AQ72" s="45"/>
      <c r="AR72" s="45"/>
      <c r="AS72" s="45"/>
      <c r="AT72" s="45"/>
      <c r="AU72" s="45"/>
      <c r="AV72" s="45"/>
      <c r="AW72" s="146"/>
      <c r="AX72" s="85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</row>
    <row r="73" spans="1:130" s="74" customFormat="1" ht="18.75" customHeight="1">
      <c r="A73" s="78">
        <v>1</v>
      </c>
      <c r="B73" s="46" t="s">
        <v>21</v>
      </c>
      <c r="C73" s="46" t="s">
        <v>235</v>
      </c>
      <c r="D73" s="43"/>
      <c r="E73" s="43">
        <v>2001</v>
      </c>
      <c r="F73" s="43" t="s">
        <v>50</v>
      </c>
      <c r="G73" s="203">
        <v>8</v>
      </c>
      <c r="H73" s="71">
        <v>39</v>
      </c>
      <c r="I73" s="203"/>
      <c r="J73" s="71"/>
      <c r="K73" s="204"/>
      <c r="L73" s="204"/>
      <c r="M73" s="71">
        <v>4</v>
      </c>
      <c r="N73" s="71">
        <v>45</v>
      </c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71">
        <v>4</v>
      </c>
      <c r="Z73" s="71">
        <v>45</v>
      </c>
      <c r="AA73" s="71">
        <v>3</v>
      </c>
      <c r="AB73" s="71">
        <v>69.75</v>
      </c>
      <c r="AC73" s="71">
        <v>3</v>
      </c>
      <c r="AD73" s="71">
        <v>46.5</v>
      </c>
      <c r="AE73" s="71">
        <v>3</v>
      </c>
      <c r="AF73" s="71">
        <v>46.5</v>
      </c>
      <c r="AG73" s="204">
        <v>15</v>
      </c>
      <c r="AH73" s="204">
        <v>31</v>
      </c>
      <c r="AI73" s="204">
        <v>12</v>
      </c>
      <c r="AJ73" s="204">
        <v>17</v>
      </c>
      <c r="AK73" s="71"/>
      <c r="AL73" s="71"/>
      <c r="AM73" s="205"/>
      <c r="AN73" s="205"/>
      <c r="AO73" s="206"/>
      <c r="AP73" s="43"/>
      <c r="AQ73" s="71"/>
      <c r="AR73" s="71"/>
      <c r="AS73" s="204">
        <v>8</v>
      </c>
      <c r="AT73" s="204">
        <v>39</v>
      </c>
      <c r="AU73" s="203">
        <v>4</v>
      </c>
      <c r="AV73" s="204">
        <v>22.5</v>
      </c>
      <c r="AW73" s="67">
        <f>H73+J73+L73+N73+P73+R73+T73+V73+X73+Z73+AB73+AD73+AF73+AH73+AJ73+AL73+AN73+AP73+AR73+AT73+AV73</f>
        <v>401.25</v>
      </c>
      <c r="AX73" s="256">
        <v>1</v>
      </c>
      <c r="AY73" s="177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83"/>
    </row>
    <row r="74" spans="1:51" s="135" customFormat="1" ht="18.75" customHeight="1" hidden="1" thickBot="1">
      <c r="A74" s="139">
        <v>2</v>
      </c>
      <c r="B74" s="52" t="s">
        <v>17</v>
      </c>
      <c r="C74" s="211" t="s">
        <v>47</v>
      </c>
      <c r="D74" s="48"/>
      <c r="E74" s="48">
        <v>2001</v>
      </c>
      <c r="F74" s="48" t="s">
        <v>52</v>
      </c>
      <c r="G74" s="208"/>
      <c r="H74" s="88"/>
      <c r="I74" s="208"/>
      <c r="J74" s="88"/>
      <c r="K74" s="209"/>
      <c r="L74" s="209"/>
      <c r="M74" s="88"/>
      <c r="N74" s="88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88"/>
      <c r="Z74" s="88"/>
      <c r="AA74" s="88"/>
      <c r="AB74" s="88"/>
      <c r="AC74" s="88"/>
      <c r="AD74" s="88"/>
      <c r="AE74" s="88"/>
      <c r="AF74" s="88"/>
      <c r="AG74" s="209"/>
      <c r="AH74" s="209"/>
      <c r="AI74" s="209"/>
      <c r="AJ74" s="209"/>
      <c r="AK74" s="88"/>
      <c r="AL74" s="88"/>
      <c r="AM74" s="210"/>
      <c r="AN74" s="210"/>
      <c r="AO74" s="201"/>
      <c r="AP74" s="42"/>
      <c r="AQ74" s="88"/>
      <c r="AR74" s="88"/>
      <c r="AS74" s="209"/>
      <c r="AT74" s="209"/>
      <c r="AU74" s="208"/>
      <c r="AV74" s="209"/>
      <c r="AW74" s="67">
        <f>H74+J74+L74+N74+P74+R74+T74+V74+X74+Z74+AB74+AD74+AF74+AH74+AJ74+AL74+AN74+AP74+AR74+AT74+AV74</f>
        <v>0</v>
      </c>
      <c r="AX74" s="257"/>
      <c r="AY74" s="177"/>
    </row>
    <row r="75" spans="1:51" s="135" customFormat="1" ht="18.75" customHeight="1">
      <c r="A75" s="139">
        <v>2</v>
      </c>
      <c r="B75" s="52" t="s">
        <v>341</v>
      </c>
      <c r="C75" s="211" t="s">
        <v>346</v>
      </c>
      <c r="D75" s="48"/>
      <c r="E75" s="48">
        <v>2001</v>
      </c>
      <c r="F75" s="48"/>
      <c r="G75" s="208"/>
      <c r="H75" s="88"/>
      <c r="I75" s="208"/>
      <c r="J75" s="88"/>
      <c r="K75" s="209"/>
      <c r="L75" s="209"/>
      <c r="M75" s="88"/>
      <c r="N75" s="88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88"/>
      <c r="Z75" s="88"/>
      <c r="AA75" s="88"/>
      <c r="AB75" s="88"/>
      <c r="AC75" s="88"/>
      <c r="AD75" s="88"/>
      <c r="AE75" s="88"/>
      <c r="AF75" s="88"/>
      <c r="AG75" s="209">
        <v>25</v>
      </c>
      <c r="AH75" s="209">
        <v>21</v>
      </c>
      <c r="AI75" s="209">
        <v>10</v>
      </c>
      <c r="AJ75" s="209">
        <v>18</v>
      </c>
      <c r="AK75" s="88"/>
      <c r="AL75" s="88"/>
      <c r="AM75" s="210"/>
      <c r="AN75" s="210"/>
      <c r="AO75" s="201"/>
      <c r="AP75" s="42"/>
      <c r="AQ75" s="88"/>
      <c r="AR75" s="88"/>
      <c r="AS75" s="209">
        <v>11</v>
      </c>
      <c r="AT75" s="209">
        <v>52.5</v>
      </c>
      <c r="AU75" s="208"/>
      <c r="AV75" s="209"/>
      <c r="AW75" s="67">
        <f>H75+J75+L75+N75+P75+R75+T75+V75+X75+Z75+AB75+AD75+AF75+AH75+AJ75+AL75+AN75+AP75+AR75+AT75+AV75</f>
        <v>91.5</v>
      </c>
      <c r="AX75" s="257">
        <v>2</v>
      </c>
      <c r="AY75" s="177"/>
    </row>
    <row r="76" spans="1:50" s="74" customFormat="1" ht="18.75" customHeight="1">
      <c r="A76" s="74">
        <v>3</v>
      </c>
      <c r="B76" s="7" t="s">
        <v>341</v>
      </c>
      <c r="C76" s="49" t="s">
        <v>344</v>
      </c>
      <c r="D76" s="3"/>
      <c r="E76" s="3">
        <v>2001</v>
      </c>
      <c r="F76" s="3"/>
      <c r="G76" s="137"/>
      <c r="H76" s="40"/>
      <c r="I76" s="137"/>
      <c r="J76" s="40"/>
      <c r="K76" s="76"/>
      <c r="L76" s="76"/>
      <c r="M76" s="40"/>
      <c r="N76" s="40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40"/>
      <c r="Z76" s="40"/>
      <c r="AA76" s="40"/>
      <c r="AB76" s="40"/>
      <c r="AC76" s="40"/>
      <c r="AD76" s="40"/>
      <c r="AE76" s="40"/>
      <c r="AF76" s="40"/>
      <c r="AG76" s="76">
        <v>14</v>
      </c>
      <c r="AH76" s="76">
        <v>32</v>
      </c>
      <c r="AI76" s="76">
        <v>11</v>
      </c>
      <c r="AJ76" s="76">
        <v>17.5</v>
      </c>
      <c r="AK76" s="40"/>
      <c r="AL76" s="40"/>
      <c r="AM76" s="136"/>
      <c r="AN76" s="136"/>
      <c r="AO76" s="199"/>
      <c r="AP76" s="4"/>
      <c r="AQ76" s="40"/>
      <c r="AR76" s="40"/>
      <c r="AS76" s="76"/>
      <c r="AT76" s="76"/>
      <c r="AU76" s="137"/>
      <c r="AV76" s="76"/>
      <c r="AW76" s="67">
        <f>H76+J76+L76+N76+P76+R76+T76+V76+X76+Z76+AB76+AD76+AF76+AH76+AJ76+AL76+AN76+AP76+AR76+AT76+AV76</f>
        <v>49.5</v>
      </c>
      <c r="AX76" s="258">
        <v>3</v>
      </c>
    </row>
    <row r="77" spans="1:88" ht="27.75" customHeight="1" thickBot="1">
      <c r="A77" s="216"/>
      <c r="B77" s="217"/>
      <c r="C77" s="218" t="s">
        <v>287</v>
      </c>
      <c r="D77" s="219"/>
      <c r="E77" s="219"/>
      <c r="F77" s="219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4"/>
      <c r="AP77" s="220"/>
      <c r="AQ77" s="220"/>
      <c r="AR77" s="220"/>
      <c r="AS77" s="220"/>
      <c r="AT77" s="220"/>
      <c r="AU77" s="220"/>
      <c r="AV77" s="220"/>
      <c r="AW77" s="225"/>
      <c r="AX77" s="22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</row>
    <row r="78" spans="1:50" s="135" customFormat="1" ht="18.75" customHeight="1">
      <c r="A78" s="78">
        <v>1</v>
      </c>
      <c r="B78" s="16" t="s">
        <v>20</v>
      </c>
      <c r="C78" s="202" t="s">
        <v>304</v>
      </c>
      <c r="D78" s="13"/>
      <c r="E78" s="13">
        <v>2003</v>
      </c>
      <c r="F78" s="13"/>
      <c r="G78" s="203"/>
      <c r="H78" s="71"/>
      <c r="I78" s="203"/>
      <c r="J78" s="71"/>
      <c r="K78" s="204"/>
      <c r="L78" s="204"/>
      <c r="M78" s="71">
        <v>1</v>
      </c>
      <c r="N78" s="71">
        <v>50</v>
      </c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71">
        <v>3</v>
      </c>
      <c r="Z78" s="71">
        <v>46.5</v>
      </c>
      <c r="AA78" s="71">
        <v>2</v>
      </c>
      <c r="AB78" s="71">
        <v>48</v>
      </c>
      <c r="AC78" s="71">
        <v>2</v>
      </c>
      <c r="AD78" s="71">
        <v>48</v>
      </c>
      <c r="AE78" s="71">
        <v>5</v>
      </c>
      <c r="AF78" s="71">
        <v>43.5</v>
      </c>
      <c r="AG78" s="204">
        <v>17</v>
      </c>
      <c r="AH78" s="204">
        <v>29</v>
      </c>
      <c r="AI78" s="204">
        <v>8</v>
      </c>
      <c r="AJ78" s="204">
        <v>19.5</v>
      </c>
      <c r="AK78" s="71"/>
      <c r="AL78" s="71"/>
      <c r="AM78" s="205"/>
      <c r="AN78" s="205"/>
      <c r="AO78" s="206"/>
      <c r="AP78" s="43"/>
      <c r="AQ78" s="71">
        <v>4</v>
      </c>
      <c r="AR78" s="71">
        <v>45</v>
      </c>
      <c r="AS78" s="204">
        <v>10</v>
      </c>
      <c r="AT78" s="204">
        <v>36</v>
      </c>
      <c r="AU78" s="203">
        <v>3</v>
      </c>
      <c r="AV78" s="204">
        <v>23.25</v>
      </c>
      <c r="AW78" s="67">
        <f aca="true" t="shared" si="3" ref="AW78:AW96">H78+J78+L78+N78+P78+R78+T78+V78+X78+Z78+AB78+AD78+AF78+AH78+AJ78+AL78+AN78+AP78+AR78+AT78+AV78</f>
        <v>388.75</v>
      </c>
      <c r="AX78" s="259">
        <v>1</v>
      </c>
    </row>
    <row r="79" spans="1:50" s="135" customFormat="1" ht="18.75" customHeight="1">
      <c r="A79" s="78">
        <v>2</v>
      </c>
      <c r="B79" s="7" t="s">
        <v>20</v>
      </c>
      <c r="C79" s="49" t="s">
        <v>172</v>
      </c>
      <c r="D79" s="3"/>
      <c r="E79" s="3">
        <v>2003</v>
      </c>
      <c r="F79" s="3"/>
      <c r="G79" s="137"/>
      <c r="H79" s="40"/>
      <c r="I79" s="137"/>
      <c r="J79" s="40"/>
      <c r="K79" s="76"/>
      <c r="L79" s="76"/>
      <c r="M79" s="40">
        <v>2</v>
      </c>
      <c r="N79" s="40">
        <v>48</v>
      </c>
      <c r="O79" s="76">
        <v>3</v>
      </c>
      <c r="P79" s="76">
        <v>46.5</v>
      </c>
      <c r="Q79" s="76"/>
      <c r="R79" s="76"/>
      <c r="S79" s="76"/>
      <c r="T79" s="76"/>
      <c r="U79" s="76"/>
      <c r="V79" s="76"/>
      <c r="W79" s="76"/>
      <c r="X79" s="76"/>
      <c r="Y79" s="40">
        <v>2</v>
      </c>
      <c r="Z79" s="40">
        <v>48</v>
      </c>
      <c r="AA79" s="40">
        <v>1</v>
      </c>
      <c r="AB79" s="40">
        <v>50</v>
      </c>
      <c r="AC79" s="40">
        <v>1</v>
      </c>
      <c r="AD79" s="40">
        <v>50</v>
      </c>
      <c r="AE79" s="40">
        <v>2</v>
      </c>
      <c r="AF79" s="40">
        <v>48</v>
      </c>
      <c r="AG79" s="76"/>
      <c r="AH79" s="76"/>
      <c r="AI79" s="76"/>
      <c r="AJ79" s="76"/>
      <c r="AK79" s="40"/>
      <c r="AL79" s="40"/>
      <c r="AM79" s="136"/>
      <c r="AN79" s="136"/>
      <c r="AO79" s="199"/>
      <c r="AP79" s="4"/>
      <c r="AQ79" s="40">
        <v>8</v>
      </c>
      <c r="AR79" s="40">
        <v>39</v>
      </c>
      <c r="AS79" s="76">
        <v>16</v>
      </c>
      <c r="AT79" s="76">
        <v>30</v>
      </c>
      <c r="AU79" s="137"/>
      <c r="AV79" s="76"/>
      <c r="AW79" s="67">
        <f t="shared" si="3"/>
        <v>359.5</v>
      </c>
      <c r="AX79" s="258">
        <v>2</v>
      </c>
    </row>
    <row r="80" spans="1:50" s="135" customFormat="1" ht="18.75" customHeight="1">
      <c r="A80" s="78">
        <v>3</v>
      </c>
      <c r="B80" s="7" t="s">
        <v>20</v>
      </c>
      <c r="C80" s="49" t="s">
        <v>230</v>
      </c>
      <c r="D80" s="3">
        <v>2003</v>
      </c>
      <c r="E80" s="3">
        <v>2003</v>
      </c>
      <c r="F80" s="3"/>
      <c r="G80" s="137"/>
      <c r="H80" s="40"/>
      <c r="I80" s="137"/>
      <c r="J80" s="40"/>
      <c r="K80" s="76"/>
      <c r="L80" s="76"/>
      <c r="M80" s="40"/>
      <c r="N80" s="40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40">
        <v>5</v>
      </c>
      <c r="Z80" s="40">
        <v>43.5</v>
      </c>
      <c r="AA80" s="40">
        <v>4</v>
      </c>
      <c r="AB80" s="40">
        <v>45</v>
      </c>
      <c r="AC80" s="40">
        <v>5</v>
      </c>
      <c r="AD80" s="40">
        <v>43.5</v>
      </c>
      <c r="AE80" s="40">
        <v>7</v>
      </c>
      <c r="AF80" s="40">
        <v>40.5</v>
      </c>
      <c r="AG80" s="76">
        <v>16</v>
      </c>
      <c r="AH80" s="76">
        <v>30</v>
      </c>
      <c r="AI80" s="76">
        <v>8</v>
      </c>
      <c r="AJ80" s="76">
        <v>19.5</v>
      </c>
      <c r="AK80" s="40"/>
      <c r="AL80" s="40"/>
      <c r="AM80" s="136"/>
      <c r="AN80" s="136"/>
      <c r="AO80" s="199"/>
      <c r="AP80" s="4"/>
      <c r="AQ80" s="40"/>
      <c r="AR80" s="40"/>
      <c r="AS80" s="76">
        <v>15</v>
      </c>
      <c r="AT80" s="76">
        <v>31</v>
      </c>
      <c r="AU80" s="137">
        <v>3</v>
      </c>
      <c r="AV80" s="76">
        <v>23.25</v>
      </c>
      <c r="AW80" s="67">
        <f t="shared" si="3"/>
        <v>276.25</v>
      </c>
      <c r="AX80" s="259">
        <v>3</v>
      </c>
    </row>
    <row r="81" spans="1:50" s="135" customFormat="1" ht="18.75" customHeight="1">
      <c r="A81" s="78">
        <v>4</v>
      </c>
      <c r="B81" s="7" t="s">
        <v>21</v>
      </c>
      <c r="C81" s="49" t="s">
        <v>192</v>
      </c>
      <c r="D81" s="3"/>
      <c r="E81" s="3">
        <v>2003</v>
      </c>
      <c r="F81" s="3" t="s">
        <v>50</v>
      </c>
      <c r="G81" s="137"/>
      <c r="H81" s="40"/>
      <c r="I81" s="137"/>
      <c r="J81" s="40"/>
      <c r="K81" s="76"/>
      <c r="L81" s="76"/>
      <c r="M81" s="40"/>
      <c r="N81" s="40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40"/>
      <c r="Z81" s="40"/>
      <c r="AA81" s="40"/>
      <c r="AB81" s="40"/>
      <c r="AC81" s="40"/>
      <c r="AD81" s="40"/>
      <c r="AE81" s="40">
        <v>1</v>
      </c>
      <c r="AF81" s="40">
        <v>50</v>
      </c>
      <c r="AG81" s="76">
        <v>6</v>
      </c>
      <c r="AH81" s="76">
        <v>42</v>
      </c>
      <c r="AI81" s="76">
        <v>7</v>
      </c>
      <c r="AJ81" s="76">
        <v>20.25</v>
      </c>
      <c r="AK81" s="40"/>
      <c r="AL81" s="40"/>
      <c r="AM81" s="136"/>
      <c r="AN81" s="136"/>
      <c r="AO81" s="199"/>
      <c r="AP81" s="4"/>
      <c r="AQ81" s="40">
        <v>2</v>
      </c>
      <c r="AR81" s="40">
        <v>48</v>
      </c>
      <c r="AS81" s="76">
        <v>3</v>
      </c>
      <c r="AT81" s="76">
        <v>46.5</v>
      </c>
      <c r="AU81" s="137">
        <v>4</v>
      </c>
      <c r="AV81" s="76">
        <v>22.5</v>
      </c>
      <c r="AW81" s="67">
        <f t="shared" si="3"/>
        <v>229.25</v>
      </c>
      <c r="AX81" s="258">
        <v>4</v>
      </c>
    </row>
    <row r="82" spans="1:50" s="135" customFormat="1" ht="18.75" customHeight="1">
      <c r="A82" s="78">
        <v>5</v>
      </c>
      <c r="B82" s="7" t="s">
        <v>21</v>
      </c>
      <c r="C82" s="49" t="s">
        <v>327</v>
      </c>
      <c r="D82" s="3"/>
      <c r="E82" s="3">
        <v>2003</v>
      </c>
      <c r="F82" s="3"/>
      <c r="G82" s="137"/>
      <c r="H82" s="40"/>
      <c r="I82" s="137"/>
      <c r="J82" s="40"/>
      <c r="K82" s="76"/>
      <c r="L82" s="76"/>
      <c r="M82" s="40"/>
      <c r="N82" s="40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40">
        <v>6</v>
      </c>
      <c r="Z82" s="40">
        <v>42</v>
      </c>
      <c r="AA82" s="40">
        <v>3</v>
      </c>
      <c r="AB82" s="40">
        <v>46.5</v>
      </c>
      <c r="AC82" s="40">
        <v>6</v>
      </c>
      <c r="AD82" s="40">
        <v>42</v>
      </c>
      <c r="AE82" s="40">
        <v>6</v>
      </c>
      <c r="AF82" s="40">
        <v>42</v>
      </c>
      <c r="AG82" s="76">
        <v>21</v>
      </c>
      <c r="AH82" s="76">
        <v>25</v>
      </c>
      <c r="AI82" s="76"/>
      <c r="AJ82" s="76"/>
      <c r="AK82" s="40"/>
      <c r="AL82" s="40"/>
      <c r="AM82" s="136"/>
      <c r="AN82" s="136"/>
      <c r="AO82" s="199"/>
      <c r="AP82" s="4"/>
      <c r="AQ82" s="40">
        <v>15</v>
      </c>
      <c r="AR82" s="40">
        <v>31</v>
      </c>
      <c r="AS82" s="76"/>
      <c r="AT82" s="76"/>
      <c r="AU82" s="137"/>
      <c r="AV82" s="76"/>
      <c r="AW82" s="67">
        <f t="shared" si="3"/>
        <v>228.5</v>
      </c>
      <c r="AX82" s="259">
        <v>5</v>
      </c>
    </row>
    <row r="83" spans="1:50" s="135" customFormat="1" ht="18.75" customHeight="1">
      <c r="A83" s="78">
        <v>6</v>
      </c>
      <c r="B83" s="7" t="s">
        <v>21</v>
      </c>
      <c r="C83" s="49" t="s">
        <v>236</v>
      </c>
      <c r="D83" s="3"/>
      <c r="E83" s="3">
        <v>2003</v>
      </c>
      <c r="F83" s="3"/>
      <c r="G83" s="137"/>
      <c r="H83" s="40"/>
      <c r="I83" s="137"/>
      <c r="J83" s="40"/>
      <c r="K83" s="76"/>
      <c r="L83" s="76"/>
      <c r="M83" s="40"/>
      <c r="N83" s="40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40">
        <v>4</v>
      </c>
      <c r="Z83" s="40">
        <v>45</v>
      </c>
      <c r="AA83" s="40"/>
      <c r="AB83" s="40"/>
      <c r="AC83" s="40">
        <v>4</v>
      </c>
      <c r="AD83" s="40">
        <v>45</v>
      </c>
      <c r="AE83" s="40">
        <v>3</v>
      </c>
      <c r="AF83" s="40">
        <v>46.5</v>
      </c>
      <c r="AG83" s="76"/>
      <c r="AH83" s="76"/>
      <c r="AI83" s="76"/>
      <c r="AJ83" s="76"/>
      <c r="AK83" s="40"/>
      <c r="AL83" s="40"/>
      <c r="AM83" s="136"/>
      <c r="AN83" s="136"/>
      <c r="AO83" s="199"/>
      <c r="AP83" s="4"/>
      <c r="AQ83" s="40">
        <v>11</v>
      </c>
      <c r="AR83" s="40">
        <v>35</v>
      </c>
      <c r="AS83" s="76">
        <v>12</v>
      </c>
      <c r="AT83" s="76">
        <v>34</v>
      </c>
      <c r="AU83" s="137"/>
      <c r="AV83" s="76"/>
      <c r="AW83" s="67">
        <f t="shared" si="3"/>
        <v>205.5</v>
      </c>
      <c r="AX83" s="258">
        <v>6</v>
      </c>
    </row>
    <row r="84" spans="1:50" s="135" customFormat="1" ht="18.75" customHeight="1">
      <c r="A84" s="78">
        <v>7</v>
      </c>
      <c r="B84" s="7" t="s">
        <v>17</v>
      </c>
      <c r="C84" s="49" t="s">
        <v>253</v>
      </c>
      <c r="D84" s="3"/>
      <c r="E84" s="3">
        <v>2002</v>
      </c>
      <c r="F84" s="3"/>
      <c r="G84" s="137">
        <v>2</v>
      </c>
      <c r="H84" s="40">
        <v>48</v>
      </c>
      <c r="I84" s="137"/>
      <c r="J84" s="40"/>
      <c r="K84" s="76"/>
      <c r="L84" s="76"/>
      <c r="M84" s="40"/>
      <c r="N84" s="40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40"/>
      <c r="Z84" s="40"/>
      <c r="AA84" s="40"/>
      <c r="AB84" s="40"/>
      <c r="AC84" s="40"/>
      <c r="AD84" s="40"/>
      <c r="AE84" s="40"/>
      <c r="AF84" s="40"/>
      <c r="AG84" s="76"/>
      <c r="AH84" s="76"/>
      <c r="AI84" s="76"/>
      <c r="AJ84" s="76"/>
      <c r="AK84" s="40"/>
      <c r="AL84" s="40"/>
      <c r="AM84" s="136"/>
      <c r="AN84" s="136"/>
      <c r="AO84" s="199"/>
      <c r="AP84" s="4"/>
      <c r="AQ84" s="40">
        <v>6</v>
      </c>
      <c r="AR84" s="40">
        <v>63</v>
      </c>
      <c r="AS84" s="76">
        <v>4</v>
      </c>
      <c r="AT84" s="76">
        <v>45</v>
      </c>
      <c r="AU84" s="137">
        <v>1</v>
      </c>
      <c r="AV84" s="76">
        <v>25</v>
      </c>
      <c r="AW84" s="67">
        <f t="shared" si="3"/>
        <v>181</v>
      </c>
      <c r="AX84" s="259">
        <v>7</v>
      </c>
    </row>
    <row r="85" spans="1:50" s="135" customFormat="1" ht="18.75" customHeight="1">
      <c r="A85" s="78">
        <v>8</v>
      </c>
      <c r="B85" s="7" t="s">
        <v>21</v>
      </c>
      <c r="C85" s="49" t="s">
        <v>340</v>
      </c>
      <c r="D85" s="3"/>
      <c r="E85" s="3">
        <v>2002</v>
      </c>
      <c r="F85" s="3"/>
      <c r="G85" s="137"/>
      <c r="H85" s="40"/>
      <c r="I85" s="137"/>
      <c r="J85" s="40"/>
      <c r="K85" s="76"/>
      <c r="L85" s="76"/>
      <c r="M85" s="40"/>
      <c r="N85" s="40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40"/>
      <c r="Z85" s="40"/>
      <c r="AA85" s="40"/>
      <c r="AB85" s="40"/>
      <c r="AC85" s="40"/>
      <c r="AD85" s="40"/>
      <c r="AE85" s="40"/>
      <c r="AF85" s="40"/>
      <c r="AG85" s="76">
        <v>4</v>
      </c>
      <c r="AH85" s="76">
        <v>45</v>
      </c>
      <c r="AI85" s="76">
        <v>2</v>
      </c>
      <c r="AJ85" s="76">
        <v>24</v>
      </c>
      <c r="AK85" s="40"/>
      <c r="AL85" s="40"/>
      <c r="AM85" s="136"/>
      <c r="AN85" s="136"/>
      <c r="AO85" s="199"/>
      <c r="AP85" s="4"/>
      <c r="AQ85" s="40"/>
      <c r="AR85" s="40"/>
      <c r="AS85" s="76">
        <v>2</v>
      </c>
      <c r="AT85" s="76">
        <v>48</v>
      </c>
      <c r="AU85" s="137">
        <v>2</v>
      </c>
      <c r="AV85" s="76">
        <v>24</v>
      </c>
      <c r="AW85" s="67">
        <f t="shared" si="3"/>
        <v>141</v>
      </c>
      <c r="AX85" s="258">
        <v>8</v>
      </c>
    </row>
    <row r="86" spans="1:50" s="135" customFormat="1" ht="18.75" customHeight="1">
      <c r="A86" s="78">
        <v>9</v>
      </c>
      <c r="B86" s="52" t="s">
        <v>21</v>
      </c>
      <c r="C86" s="49" t="s">
        <v>328</v>
      </c>
      <c r="D86" s="48"/>
      <c r="E86" s="48">
        <v>2003</v>
      </c>
      <c r="F86" s="48"/>
      <c r="G86" s="208"/>
      <c r="H86" s="88"/>
      <c r="I86" s="208"/>
      <c r="J86" s="88"/>
      <c r="K86" s="209"/>
      <c r="L86" s="209"/>
      <c r="M86" s="88"/>
      <c r="N86" s="88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88">
        <v>7</v>
      </c>
      <c r="Z86" s="88">
        <v>40.5</v>
      </c>
      <c r="AA86" s="88">
        <v>5</v>
      </c>
      <c r="AB86" s="88">
        <v>43.5</v>
      </c>
      <c r="AC86" s="88"/>
      <c r="AD86" s="88"/>
      <c r="AE86" s="88"/>
      <c r="AF86" s="88"/>
      <c r="AG86" s="209">
        <v>20</v>
      </c>
      <c r="AH86" s="209">
        <v>26</v>
      </c>
      <c r="AI86" s="209">
        <v>12</v>
      </c>
      <c r="AJ86" s="209">
        <v>17</v>
      </c>
      <c r="AK86" s="88"/>
      <c r="AL86" s="88"/>
      <c r="AM86" s="210"/>
      <c r="AN86" s="210"/>
      <c r="AO86" s="201"/>
      <c r="AP86" s="42"/>
      <c r="AQ86" s="88"/>
      <c r="AR86" s="88"/>
      <c r="AS86" s="209"/>
      <c r="AT86" s="209"/>
      <c r="AU86" s="208"/>
      <c r="AV86" s="209"/>
      <c r="AW86" s="67">
        <f t="shared" si="3"/>
        <v>127</v>
      </c>
      <c r="AX86" s="259">
        <v>9</v>
      </c>
    </row>
    <row r="87" spans="1:50" s="135" customFormat="1" ht="18.75" customHeight="1">
      <c r="A87" s="78">
        <v>10</v>
      </c>
      <c r="B87" s="52" t="s">
        <v>17</v>
      </c>
      <c r="C87" s="89" t="s">
        <v>402</v>
      </c>
      <c r="D87" s="48"/>
      <c r="E87" s="48">
        <v>2003</v>
      </c>
      <c r="F87" s="48"/>
      <c r="G87" s="208"/>
      <c r="H87" s="88"/>
      <c r="I87" s="208"/>
      <c r="J87" s="88"/>
      <c r="K87" s="209"/>
      <c r="L87" s="209"/>
      <c r="M87" s="88"/>
      <c r="N87" s="88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88"/>
      <c r="Z87" s="88"/>
      <c r="AA87" s="88"/>
      <c r="AB87" s="88"/>
      <c r="AC87" s="88"/>
      <c r="AD87" s="88"/>
      <c r="AE87" s="88"/>
      <c r="AF87" s="88"/>
      <c r="AG87" s="209"/>
      <c r="AH87" s="209"/>
      <c r="AI87" s="209"/>
      <c r="AJ87" s="209"/>
      <c r="AK87" s="88"/>
      <c r="AL87" s="88"/>
      <c r="AM87" s="210"/>
      <c r="AN87" s="210"/>
      <c r="AO87" s="201"/>
      <c r="AP87" s="42"/>
      <c r="AQ87" s="88">
        <v>1</v>
      </c>
      <c r="AR87" s="88">
        <v>50</v>
      </c>
      <c r="AS87" s="209">
        <v>7</v>
      </c>
      <c r="AT87" s="209">
        <v>40.5</v>
      </c>
      <c r="AU87" s="208">
        <v>2</v>
      </c>
      <c r="AV87" s="209">
        <v>24</v>
      </c>
      <c r="AW87" s="67">
        <f t="shared" si="3"/>
        <v>114.5</v>
      </c>
      <c r="AX87" s="258">
        <v>10</v>
      </c>
    </row>
    <row r="88" spans="1:50" s="135" customFormat="1" ht="18.75" customHeight="1">
      <c r="A88" s="78">
        <v>11</v>
      </c>
      <c r="B88" s="52" t="s">
        <v>26</v>
      </c>
      <c r="C88" s="211" t="s">
        <v>313</v>
      </c>
      <c r="D88" s="48"/>
      <c r="E88" s="48">
        <v>2002</v>
      </c>
      <c r="F88" s="48"/>
      <c r="G88" s="208"/>
      <c r="H88" s="88"/>
      <c r="I88" s="208"/>
      <c r="J88" s="88"/>
      <c r="K88" s="209"/>
      <c r="L88" s="209"/>
      <c r="M88" s="88"/>
      <c r="N88" s="88"/>
      <c r="O88" s="209">
        <v>4</v>
      </c>
      <c r="P88" s="209">
        <v>45</v>
      </c>
      <c r="Q88" s="209"/>
      <c r="R88" s="209"/>
      <c r="S88" s="209"/>
      <c r="T88" s="209"/>
      <c r="U88" s="209"/>
      <c r="V88" s="209"/>
      <c r="W88" s="209"/>
      <c r="X88" s="209"/>
      <c r="Y88" s="88"/>
      <c r="Z88" s="88"/>
      <c r="AA88" s="88"/>
      <c r="AB88" s="88"/>
      <c r="AC88" s="88"/>
      <c r="AD88" s="88"/>
      <c r="AE88" s="88"/>
      <c r="AF88" s="88"/>
      <c r="AG88" s="209">
        <v>24</v>
      </c>
      <c r="AH88" s="209">
        <v>33</v>
      </c>
      <c r="AI88" s="209">
        <v>13</v>
      </c>
      <c r="AJ88" s="209">
        <v>24.75</v>
      </c>
      <c r="AK88" s="88"/>
      <c r="AL88" s="88"/>
      <c r="AM88" s="210"/>
      <c r="AN88" s="210"/>
      <c r="AO88" s="201"/>
      <c r="AP88" s="42"/>
      <c r="AQ88" s="88"/>
      <c r="AR88" s="88"/>
      <c r="AS88" s="209"/>
      <c r="AT88" s="209"/>
      <c r="AU88" s="208"/>
      <c r="AV88" s="209"/>
      <c r="AW88" s="67">
        <f t="shared" si="3"/>
        <v>102.75</v>
      </c>
      <c r="AX88" s="259">
        <v>11</v>
      </c>
    </row>
    <row r="89" spans="1:50" s="135" customFormat="1" ht="18.75" customHeight="1">
      <c r="A89" s="78">
        <v>12</v>
      </c>
      <c r="B89" s="52" t="s">
        <v>17</v>
      </c>
      <c r="C89" s="239" t="s">
        <v>403</v>
      </c>
      <c r="D89" s="48"/>
      <c r="E89" s="48">
        <v>2003</v>
      </c>
      <c r="F89" s="48" t="s">
        <v>392</v>
      </c>
      <c r="G89" s="208"/>
      <c r="H89" s="88"/>
      <c r="I89" s="208"/>
      <c r="J89" s="88"/>
      <c r="K89" s="209"/>
      <c r="L89" s="209"/>
      <c r="M89" s="88"/>
      <c r="N89" s="88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88"/>
      <c r="Z89" s="88"/>
      <c r="AA89" s="88"/>
      <c r="AB89" s="88"/>
      <c r="AC89" s="88"/>
      <c r="AD89" s="88"/>
      <c r="AE89" s="88"/>
      <c r="AF89" s="88"/>
      <c r="AG89" s="209"/>
      <c r="AH89" s="209"/>
      <c r="AI89" s="209"/>
      <c r="AJ89" s="209"/>
      <c r="AK89" s="88"/>
      <c r="AL89" s="88"/>
      <c r="AM89" s="210"/>
      <c r="AN89" s="210"/>
      <c r="AO89" s="201"/>
      <c r="AP89" s="42"/>
      <c r="AQ89" s="88">
        <v>3</v>
      </c>
      <c r="AR89" s="88">
        <v>46.5</v>
      </c>
      <c r="AS89" s="209">
        <v>13</v>
      </c>
      <c r="AT89" s="209">
        <v>33</v>
      </c>
      <c r="AU89" s="208">
        <v>4</v>
      </c>
      <c r="AV89" s="209">
        <v>22.5</v>
      </c>
      <c r="AW89" s="67">
        <f t="shared" si="3"/>
        <v>102</v>
      </c>
      <c r="AX89" s="258">
        <v>12</v>
      </c>
    </row>
    <row r="90" spans="1:50" s="135" customFormat="1" ht="18.75" customHeight="1">
      <c r="A90" s="78">
        <v>13</v>
      </c>
      <c r="B90" s="52" t="s">
        <v>17</v>
      </c>
      <c r="C90" s="211" t="s">
        <v>405</v>
      </c>
      <c r="D90" s="48"/>
      <c r="E90" s="48">
        <v>2003</v>
      </c>
      <c r="F90" s="48"/>
      <c r="G90" s="208"/>
      <c r="H90" s="88"/>
      <c r="I90" s="208"/>
      <c r="J90" s="88"/>
      <c r="K90" s="209"/>
      <c r="L90" s="209"/>
      <c r="M90" s="88"/>
      <c r="N90" s="88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88"/>
      <c r="Z90" s="88"/>
      <c r="AA90" s="88"/>
      <c r="AB90" s="88"/>
      <c r="AC90" s="88"/>
      <c r="AD90" s="88"/>
      <c r="AE90" s="88"/>
      <c r="AF90" s="88"/>
      <c r="AG90" s="209"/>
      <c r="AH90" s="209"/>
      <c r="AI90" s="209"/>
      <c r="AJ90" s="209"/>
      <c r="AK90" s="88"/>
      <c r="AL90" s="88"/>
      <c r="AM90" s="210"/>
      <c r="AN90" s="210"/>
      <c r="AO90" s="201"/>
      <c r="AP90" s="42"/>
      <c r="AQ90" s="88">
        <v>7</v>
      </c>
      <c r="AR90" s="88">
        <v>40.5</v>
      </c>
      <c r="AS90" s="209">
        <v>9</v>
      </c>
      <c r="AT90" s="209">
        <v>37.5</v>
      </c>
      <c r="AU90" s="208">
        <v>4</v>
      </c>
      <c r="AV90" s="209">
        <v>22.5</v>
      </c>
      <c r="AW90" s="67">
        <f t="shared" si="3"/>
        <v>100.5</v>
      </c>
      <c r="AX90" s="259">
        <v>13</v>
      </c>
    </row>
    <row r="91" spans="1:50" s="135" customFormat="1" ht="18.75" customHeight="1">
      <c r="A91" s="78">
        <v>14</v>
      </c>
      <c r="B91" s="52" t="s">
        <v>17</v>
      </c>
      <c r="C91" s="211" t="s">
        <v>326</v>
      </c>
      <c r="D91" s="48"/>
      <c r="E91" s="48">
        <v>2002</v>
      </c>
      <c r="F91" s="48"/>
      <c r="G91" s="208"/>
      <c r="H91" s="88"/>
      <c r="I91" s="208"/>
      <c r="J91" s="88"/>
      <c r="K91" s="209"/>
      <c r="L91" s="209"/>
      <c r="M91" s="88"/>
      <c r="N91" s="88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88">
        <v>1</v>
      </c>
      <c r="Z91" s="88">
        <v>50</v>
      </c>
      <c r="AA91" s="88"/>
      <c r="AB91" s="88"/>
      <c r="AC91" s="88">
        <v>3</v>
      </c>
      <c r="AD91" s="88">
        <v>46.5</v>
      </c>
      <c r="AE91" s="88"/>
      <c r="AF91" s="88"/>
      <c r="AG91" s="209"/>
      <c r="AH91" s="209"/>
      <c r="AI91" s="209"/>
      <c r="AJ91" s="209"/>
      <c r="AK91" s="88"/>
      <c r="AL91" s="88"/>
      <c r="AM91" s="210"/>
      <c r="AN91" s="210"/>
      <c r="AO91" s="201"/>
      <c r="AP91" s="42"/>
      <c r="AQ91" s="88"/>
      <c r="AR91" s="88"/>
      <c r="AS91" s="209"/>
      <c r="AT91" s="209"/>
      <c r="AU91" s="208"/>
      <c r="AV91" s="209"/>
      <c r="AW91" s="67">
        <f t="shared" si="3"/>
        <v>96.5</v>
      </c>
      <c r="AX91" s="258">
        <v>14</v>
      </c>
    </row>
    <row r="92" spans="1:50" s="135" customFormat="1" ht="18.75" customHeight="1">
      <c r="A92" s="78">
        <v>15</v>
      </c>
      <c r="B92" s="52" t="s">
        <v>17</v>
      </c>
      <c r="C92" s="239" t="s">
        <v>428</v>
      </c>
      <c r="D92" s="48"/>
      <c r="E92" s="48">
        <v>2002</v>
      </c>
      <c r="F92" s="48"/>
      <c r="G92" s="208"/>
      <c r="H92" s="88"/>
      <c r="I92" s="208"/>
      <c r="J92" s="88"/>
      <c r="K92" s="209"/>
      <c r="L92" s="209"/>
      <c r="M92" s="88"/>
      <c r="N92" s="88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88"/>
      <c r="Z92" s="88"/>
      <c r="AA92" s="88"/>
      <c r="AB92" s="88"/>
      <c r="AC92" s="88"/>
      <c r="AD92" s="88"/>
      <c r="AE92" s="88"/>
      <c r="AF92" s="88"/>
      <c r="AG92" s="209"/>
      <c r="AH92" s="209"/>
      <c r="AI92" s="209"/>
      <c r="AJ92" s="209"/>
      <c r="AK92" s="88"/>
      <c r="AL92" s="88"/>
      <c r="AM92" s="210"/>
      <c r="AN92" s="210"/>
      <c r="AO92" s="201"/>
      <c r="AP92" s="42"/>
      <c r="AQ92" s="88"/>
      <c r="AR92" s="88"/>
      <c r="AS92" s="209">
        <v>5</v>
      </c>
      <c r="AT92" s="209">
        <v>43.5</v>
      </c>
      <c r="AU92" s="208">
        <v>1</v>
      </c>
      <c r="AV92" s="209">
        <v>25</v>
      </c>
      <c r="AW92" s="67">
        <f t="shared" si="3"/>
        <v>68.5</v>
      </c>
      <c r="AX92" s="259">
        <v>15</v>
      </c>
    </row>
    <row r="93" spans="1:50" s="135" customFormat="1" ht="18.75" customHeight="1">
      <c r="A93" s="78">
        <v>16</v>
      </c>
      <c r="B93" s="52" t="s">
        <v>26</v>
      </c>
      <c r="C93" s="211" t="s">
        <v>359</v>
      </c>
      <c r="D93" s="48"/>
      <c r="E93" s="48">
        <v>2002</v>
      </c>
      <c r="F93" s="48"/>
      <c r="G93" s="208"/>
      <c r="H93" s="88"/>
      <c r="I93" s="208"/>
      <c r="J93" s="88"/>
      <c r="K93" s="209"/>
      <c r="L93" s="209"/>
      <c r="M93" s="88"/>
      <c r="N93" s="88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88"/>
      <c r="Z93" s="88"/>
      <c r="AA93" s="88"/>
      <c r="AB93" s="88"/>
      <c r="AC93" s="88"/>
      <c r="AD93" s="88"/>
      <c r="AE93" s="88"/>
      <c r="AF93" s="88"/>
      <c r="AG93" s="209">
        <v>28</v>
      </c>
      <c r="AH93" s="209">
        <v>27</v>
      </c>
      <c r="AI93" s="209">
        <v>13</v>
      </c>
      <c r="AJ93" s="209">
        <v>24.75</v>
      </c>
      <c r="AK93" s="88"/>
      <c r="AL93" s="88"/>
      <c r="AM93" s="210"/>
      <c r="AN93" s="210"/>
      <c r="AO93" s="201"/>
      <c r="AP93" s="42"/>
      <c r="AQ93" s="88"/>
      <c r="AR93" s="88"/>
      <c r="AS93" s="209"/>
      <c r="AT93" s="209"/>
      <c r="AU93" s="208"/>
      <c r="AV93" s="209"/>
      <c r="AW93" s="67">
        <f t="shared" si="3"/>
        <v>51.75</v>
      </c>
      <c r="AX93" s="258">
        <v>16</v>
      </c>
    </row>
    <row r="94" spans="1:50" s="135" customFormat="1" ht="18.75" customHeight="1">
      <c r="A94" s="78">
        <v>17</v>
      </c>
      <c r="B94" s="52" t="s">
        <v>341</v>
      </c>
      <c r="C94" s="239" t="s">
        <v>345</v>
      </c>
      <c r="D94" s="48"/>
      <c r="E94" s="48">
        <v>2003</v>
      </c>
      <c r="F94" s="48"/>
      <c r="G94" s="208"/>
      <c r="H94" s="88"/>
      <c r="I94" s="208"/>
      <c r="J94" s="88"/>
      <c r="K94" s="209"/>
      <c r="L94" s="209"/>
      <c r="M94" s="88"/>
      <c r="N94" s="88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88"/>
      <c r="Z94" s="88"/>
      <c r="AA94" s="88"/>
      <c r="AB94" s="88"/>
      <c r="AC94" s="88"/>
      <c r="AD94" s="88"/>
      <c r="AE94" s="88"/>
      <c r="AF94" s="88"/>
      <c r="AG94" s="209">
        <v>23</v>
      </c>
      <c r="AH94" s="209">
        <v>23</v>
      </c>
      <c r="AI94" s="209">
        <v>7</v>
      </c>
      <c r="AJ94" s="209">
        <v>20.25</v>
      </c>
      <c r="AK94" s="88"/>
      <c r="AL94" s="88"/>
      <c r="AM94" s="210"/>
      <c r="AN94" s="210"/>
      <c r="AO94" s="201"/>
      <c r="AP94" s="42"/>
      <c r="AQ94" s="88"/>
      <c r="AR94" s="88"/>
      <c r="AS94" s="209"/>
      <c r="AT94" s="209"/>
      <c r="AU94" s="208"/>
      <c r="AV94" s="209"/>
      <c r="AW94" s="67">
        <f t="shared" si="3"/>
        <v>43.25</v>
      </c>
      <c r="AX94" s="259">
        <v>17</v>
      </c>
    </row>
    <row r="95" spans="1:50" s="135" customFormat="1" ht="18.75" customHeight="1">
      <c r="A95" s="78">
        <v>18</v>
      </c>
      <c r="B95" s="52" t="s">
        <v>341</v>
      </c>
      <c r="C95" s="239" t="s">
        <v>368</v>
      </c>
      <c r="D95" s="48"/>
      <c r="E95" s="48">
        <v>2002</v>
      </c>
      <c r="F95" s="48"/>
      <c r="G95" s="208"/>
      <c r="H95" s="88"/>
      <c r="I95" s="208"/>
      <c r="J95" s="88"/>
      <c r="K95" s="209"/>
      <c r="L95" s="209"/>
      <c r="M95" s="88"/>
      <c r="N95" s="88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88"/>
      <c r="Z95" s="88"/>
      <c r="AA95" s="88"/>
      <c r="AB95" s="88"/>
      <c r="AC95" s="88"/>
      <c r="AD95" s="88"/>
      <c r="AE95" s="88"/>
      <c r="AF95" s="88"/>
      <c r="AG95" s="209">
        <v>22</v>
      </c>
      <c r="AH95" s="209">
        <v>24</v>
      </c>
      <c r="AI95" s="209">
        <v>11</v>
      </c>
      <c r="AJ95" s="209">
        <v>17.5</v>
      </c>
      <c r="AK95" s="88"/>
      <c r="AL95" s="88"/>
      <c r="AM95" s="210"/>
      <c r="AN95" s="210"/>
      <c r="AO95" s="201"/>
      <c r="AP95" s="42"/>
      <c r="AQ95" s="88"/>
      <c r="AR95" s="88"/>
      <c r="AS95" s="209"/>
      <c r="AT95" s="209"/>
      <c r="AU95" s="208"/>
      <c r="AV95" s="209"/>
      <c r="AW95" s="67">
        <f t="shared" si="3"/>
        <v>41.5</v>
      </c>
      <c r="AX95" s="258">
        <v>18</v>
      </c>
    </row>
    <row r="96" spans="1:50" s="135" customFormat="1" ht="18.75" customHeight="1" hidden="1">
      <c r="A96" s="78">
        <v>19</v>
      </c>
      <c r="B96" s="7" t="s">
        <v>17</v>
      </c>
      <c r="C96" s="49" t="s">
        <v>173</v>
      </c>
      <c r="D96" s="3"/>
      <c r="E96" s="3">
        <v>2003</v>
      </c>
      <c r="F96" s="3" t="s">
        <v>50</v>
      </c>
      <c r="G96" s="137"/>
      <c r="H96" s="40"/>
      <c r="I96" s="137"/>
      <c r="J96" s="40"/>
      <c r="K96" s="76"/>
      <c r="L96" s="76"/>
      <c r="M96" s="40"/>
      <c r="N96" s="40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40"/>
      <c r="Z96" s="40"/>
      <c r="AA96" s="40"/>
      <c r="AB96" s="40"/>
      <c r="AC96" s="40"/>
      <c r="AD96" s="40"/>
      <c r="AE96" s="40"/>
      <c r="AF96" s="40"/>
      <c r="AG96" s="76"/>
      <c r="AH96" s="76"/>
      <c r="AI96" s="76"/>
      <c r="AJ96" s="76"/>
      <c r="AK96" s="40"/>
      <c r="AL96" s="40"/>
      <c r="AM96" s="136"/>
      <c r="AN96" s="136"/>
      <c r="AO96" s="199"/>
      <c r="AP96" s="4"/>
      <c r="AQ96" s="40"/>
      <c r="AR96" s="40"/>
      <c r="AS96" s="76"/>
      <c r="AT96" s="76"/>
      <c r="AU96" s="137"/>
      <c r="AV96" s="76"/>
      <c r="AW96" s="67">
        <f t="shared" si="3"/>
        <v>0</v>
      </c>
      <c r="AX96" s="74"/>
    </row>
    <row r="97" spans="1:50" s="135" customFormat="1" ht="18.75" customHeight="1" hidden="1">
      <c r="A97" s="78">
        <v>20</v>
      </c>
      <c r="B97" s="7"/>
      <c r="C97" s="89"/>
      <c r="D97" s="3"/>
      <c r="E97" s="3"/>
      <c r="F97" s="3"/>
      <c r="G97" s="137"/>
      <c r="H97" s="40"/>
      <c r="I97" s="137"/>
      <c r="J97" s="40"/>
      <c r="K97" s="76"/>
      <c r="L97" s="76"/>
      <c r="M97" s="40"/>
      <c r="N97" s="40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40"/>
      <c r="Z97" s="40"/>
      <c r="AA97" s="40"/>
      <c r="AB97" s="40"/>
      <c r="AC97" s="40"/>
      <c r="AD97" s="40"/>
      <c r="AE97" s="40"/>
      <c r="AF97" s="40"/>
      <c r="AG97" s="76"/>
      <c r="AH97" s="76"/>
      <c r="AI97" s="76"/>
      <c r="AJ97" s="76"/>
      <c r="AK97" s="40"/>
      <c r="AL97" s="40"/>
      <c r="AM97" s="136"/>
      <c r="AN97" s="136"/>
      <c r="AO97" s="199"/>
      <c r="AP97" s="4"/>
      <c r="AQ97" s="40"/>
      <c r="AR97" s="40"/>
      <c r="AS97" s="76"/>
      <c r="AT97" s="76"/>
      <c r="AU97" s="137"/>
      <c r="AV97" s="76"/>
      <c r="AW97" s="67"/>
      <c r="AX97" s="74"/>
    </row>
    <row r="98" spans="1:50" ht="27.75" customHeight="1" thickBot="1">
      <c r="A98" s="216"/>
      <c r="B98" s="217"/>
      <c r="C98" s="218" t="s">
        <v>288</v>
      </c>
      <c r="D98" s="219"/>
      <c r="E98" s="219"/>
      <c r="F98" s="219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4"/>
      <c r="AP98" s="220"/>
      <c r="AQ98" s="220"/>
      <c r="AR98" s="220"/>
      <c r="AS98" s="220"/>
      <c r="AT98" s="220"/>
      <c r="AU98" s="220"/>
      <c r="AV98" s="220"/>
      <c r="AW98" s="225"/>
      <c r="AX98" s="222"/>
    </row>
    <row r="99" spans="1:50" s="135" customFormat="1" ht="18.75" customHeight="1">
      <c r="A99" s="78">
        <v>1</v>
      </c>
      <c r="B99" s="16" t="s">
        <v>17</v>
      </c>
      <c r="C99" s="202" t="s">
        <v>294</v>
      </c>
      <c r="D99" s="13"/>
      <c r="E99" s="13">
        <v>2004</v>
      </c>
      <c r="F99" s="13"/>
      <c r="G99" s="203">
        <v>2</v>
      </c>
      <c r="H99" s="71">
        <v>48</v>
      </c>
      <c r="I99" s="203"/>
      <c r="J99" s="71"/>
      <c r="K99" s="204"/>
      <c r="L99" s="204"/>
      <c r="M99" s="71"/>
      <c r="N99" s="71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71">
        <v>1</v>
      </c>
      <c r="Z99" s="71">
        <v>50</v>
      </c>
      <c r="AA99" s="71">
        <v>1</v>
      </c>
      <c r="AB99" s="71">
        <v>50</v>
      </c>
      <c r="AC99" s="71">
        <v>1</v>
      </c>
      <c r="AD99" s="71">
        <v>50</v>
      </c>
      <c r="AE99" s="71">
        <v>1</v>
      </c>
      <c r="AF99" s="71">
        <v>50</v>
      </c>
      <c r="AG99" s="204">
        <v>7</v>
      </c>
      <c r="AH99" s="204">
        <v>40.5</v>
      </c>
      <c r="AI99" s="204">
        <v>5</v>
      </c>
      <c r="AJ99" s="204">
        <v>21.75</v>
      </c>
      <c r="AK99" s="71"/>
      <c r="AL99" s="71"/>
      <c r="AM99" s="205"/>
      <c r="AN99" s="205"/>
      <c r="AO99" s="206"/>
      <c r="AP99" s="43"/>
      <c r="AQ99" s="71">
        <v>1</v>
      </c>
      <c r="AR99" s="71">
        <v>50</v>
      </c>
      <c r="AS99" s="204">
        <v>1</v>
      </c>
      <c r="AT99" s="204">
        <v>50</v>
      </c>
      <c r="AU99" s="203">
        <v>1</v>
      </c>
      <c r="AV99" s="204">
        <v>25</v>
      </c>
      <c r="AW99" s="67">
        <f aca="true" t="shared" si="4" ref="AW99:AW105">H99+J99+L99+N99+P99+R99+T99+V99+X99+Z99+AB99+AD99+AF99+AH99+AJ99+AL99+AN99+AP99+AR99+AT99+AV99</f>
        <v>435.25</v>
      </c>
      <c r="AX99" s="259">
        <v>1</v>
      </c>
    </row>
    <row r="100" spans="1:50" s="135" customFormat="1" ht="18.75" customHeight="1">
      <c r="A100" s="78">
        <v>2</v>
      </c>
      <c r="B100" s="16" t="s">
        <v>17</v>
      </c>
      <c r="C100" s="202" t="s">
        <v>295</v>
      </c>
      <c r="D100" s="13"/>
      <c r="E100" s="13">
        <v>2005</v>
      </c>
      <c r="F100" s="13"/>
      <c r="G100" s="203">
        <v>3</v>
      </c>
      <c r="H100" s="71">
        <v>46.5</v>
      </c>
      <c r="I100" s="203"/>
      <c r="J100" s="71"/>
      <c r="K100" s="204"/>
      <c r="L100" s="204"/>
      <c r="M100" s="71"/>
      <c r="N100" s="71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71">
        <v>6</v>
      </c>
      <c r="Z100" s="71">
        <v>42</v>
      </c>
      <c r="AA100" s="71"/>
      <c r="AB100" s="71"/>
      <c r="AC100" s="71">
        <v>5</v>
      </c>
      <c r="AD100" s="71">
        <v>43.5</v>
      </c>
      <c r="AE100" s="71"/>
      <c r="AF100" s="71"/>
      <c r="AG100" s="204">
        <v>19</v>
      </c>
      <c r="AH100" s="204">
        <v>27</v>
      </c>
      <c r="AI100" s="204">
        <v>9</v>
      </c>
      <c r="AJ100" s="204">
        <v>18.75</v>
      </c>
      <c r="AK100" s="71"/>
      <c r="AL100" s="71"/>
      <c r="AM100" s="205"/>
      <c r="AN100" s="205"/>
      <c r="AO100" s="206"/>
      <c r="AP100" s="43"/>
      <c r="AQ100" s="71">
        <v>3</v>
      </c>
      <c r="AR100" s="71">
        <v>46.5</v>
      </c>
      <c r="AS100" s="204">
        <v>3</v>
      </c>
      <c r="AT100" s="204">
        <v>46.5</v>
      </c>
      <c r="AU100" s="203">
        <v>1</v>
      </c>
      <c r="AV100" s="204">
        <v>25</v>
      </c>
      <c r="AW100" s="67">
        <f t="shared" si="4"/>
        <v>295.75</v>
      </c>
      <c r="AX100" s="259">
        <v>2</v>
      </c>
    </row>
    <row r="101" spans="1:50" s="135" customFormat="1" ht="18.75" customHeight="1">
      <c r="A101" s="78">
        <v>3</v>
      </c>
      <c r="B101" s="16" t="s">
        <v>17</v>
      </c>
      <c r="C101" s="202" t="s">
        <v>296</v>
      </c>
      <c r="D101" s="13"/>
      <c r="E101" s="13">
        <v>2005</v>
      </c>
      <c r="F101" s="13"/>
      <c r="G101" s="203">
        <v>4</v>
      </c>
      <c r="H101" s="71">
        <v>45</v>
      </c>
      <c r="I101" s="203"/>
      <c r="J101" s="71"/>
      <c r="K101" s="204"/>
      <c r="L101" s="204"/>
      <c r="M101" s="71"/>
      <c r="N101" s="71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71">
        <v>2</v>
      </c>
      <c r="Z101" s="71">
        <v>48</v>
      </c>
      <c r="AA101" s="71"/>
      <c r="AB101" s="71"/>
      <c r="AC101" s="71">
        <v>3</v>
      </c>
      <c r="AD101" s="71">
        <v>46.5</v>
      </c>
      <c r="AE101" s="71"/>
      <c r="AF101" s="71"/>
      <c r="AG101" s="204">
        <v>12</v>
      </c>
      <c r="AH101" s="204">
        <v>34</v>
      </c>
      <c r="AI101" s="204">
        <v>5</v>
      </c>
      <c r="AJ101" s="204">
        <v>21.75</v>
      </c>
      <c r="AK101" s="71"/>
      <c r="AL101" s="71"/>
      <c r="AM101" s="205"/>
      <c r="AN101" s="205"/>
      <c r="AO101" s="206"/>
      <c r="AP101" s="43"/>
      <c r="AQ101" s="71">
        <v>4</v>
      </c>
      <c r="AR101" s="71">
        <v>45</v>
      </c>
      <c r="AS101" s="204"/>
      <c r="AT101" s="204"/>
      <c r="AU101" s="203"/>
      <c r="AV101" s="204"/>
      <c r="AW101" s="67">
        <f t="shared" si="4"/>
        <v>240.25</v>
      </c>
      <c r="AX101" s="259">
        <v>3</v>
      </c>
    </row>
    <row r="102" spans="1:50" s="135" customFormat="1" ht="18.75" customHeight="1">
      <c r="A102" s="78">
        <v>4</v>
      </c>
      <c r="B102" s="16" t="s">
        <v>26</v>
      </c>
      <c r="C102" s="202" t="s">
        <v>127</v>
      </c>
      <c r="D102" s="13"/>
      <c r="E102" s="13">
        <v>2005</v>
      </c>
      <c r="F102" s="13" t="s">
        <v>50</v>
      </c>
      <c r="G102" s="203">
        <v>1</v>
      </c>
      <c r="H102" s="71">
        <v>50</v>
      </c>
      <c r="I102" s="203"/>
      <c r="J102" s="71"/>
      <c r="K102" s="204"/>
      <c r="L102" s="204"/>
      <c r="M102" s="71">
        <v>1</v>
      </c>
      <c r="N102" s="71">
        <v>50</v>
      </c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71">
        <v>4</v>
      </c>
      <c r="Z102" s="71">
        <v>45</v>
      </c>
      <c r="AA102" s="71"/>
      <c r="AB102" s="71"/>
      <c r="AC102" s="71">
        <v>4</v>
      </c>
      <c r="AD102" s="71">
        <v>45</v>
      </c>
      <c r="AE102" s="71"/>
      <c r="AF102" s="71"/>
      <c r="AG102" s="204">
        <v>24</v>
      </c>
      <c r="AH102" s="204">
        <v>22</v>
      </c>
      <c r="AI102" s="204"/>
      <c r="AJ102" s="204"/>
      <c r="AK102" s="71"/>
      <c r="AL102" s="71"/>
      <c r="AM102" s="205"/>
      <c r="AN102" s="205"/>
      <c r="AO102" s="206"/>
      <c r="AP102" s="43"/>
      <c r="AQ102" s="71"/>
      <c r="AR102" s="71"/>
      <c r="AS102" s="204"/>
      <c r="AT102" s="204"/>
      <c r="AU102" s="203"/>
      <c r="AV102" s="204"/>
      <c r="AW102" s="67">
        <f t="shared" si="4"/>
        <v>212</v>
      </c>
      <c r="AX102" s="259">
        <v>4</v>
      </c>
    </row>
    <row r="103" spans="1:50" s="135" customFormat="1" ht="18.75" customHeight="1">
      <c r="A103" s="78">
        <v>5</v>
      </c>
      <c r="B103" s="16" t="s">
        <v>17</v>
      </c>
      <c r="C103" s="202" t="s">
        <v>398</v>
      </c>
      <c r="D103" s="13"/>
      <c r="E103" s="13">
        <v>2005</v>
      </c>
      <c r="F103" s="13"/>
      <c r="G103" s="203"/>
      <c r="H103" s="71"/>
      <c r="I103" s="203"/>
      <c r="J103" s="71"/>
      <c r="K103" s="204"/>
      <c r="L103" s="204"/>
      <c r="M103" s="71"/>
      <c r="N103" s="71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71"/>
      <c r="Z103" s="71"/>
      <c r="AA103" s="71"/>
      <c r="AB103" s="71"/>
      <c r="AC103" s="71"/>
      <c r="AD103" s="71"/>
      <c r="AE103" s="71"/>
      <c r="AF103" s="71"/>
      <c r="AG103" s="204"/>
      <c r="AH103" s="204"/>
      <c r="AI103" s="204"/>
      <c r="AJ103" s="204"/>
      <c r="AK103" s="71"/>
      <c r="AL103" s="71"/>
      <c r="AM103" s="205"/>
      <c r="AN103" s="205"/>
      <c r="AO103" s="206"/>
      <c r="AP103" s="43"/>
      <c r="AQ103" s="71">
        <v>2</v>
      </c>
      <c r="AR103" s="71">
        <v>48</v>
      </c>
      <c r="AS103" s="204">
        <v>2</v>
      </c>
      <c r="AT103" s="204">
        <v>48</v>
      </c>
      <c r="AU103" s="203">
        <v>2</v>
      </c>
      <c r="AV103" s="204">
        <v>24</v>
      </c>
      <c r="AW103" s="67">
        <f t="shared" si="4"/>
        <v>120</v>
      </c>
      <c r="AX103" s="259">
        <v>5</v>
      </c>
    </row>
    <row r="104" spans="1:50" s="135" customFormat="1" ht="18.75" customHeight="1">
      <c r="A104" s="78">
        <v>6</v>
      </c>
      <c r="B104" s="16" t="s">
        <v>17</v>
      </c>
      <c r="C104" s="202" t="s">
        <v>323</v>
      </c>
      <c r="D104" s="13"/>
      <c r="E104" s="13">
        <v>2005</v>
      </c>
      <c r="F104" s="13"/>
      <c r="G104" s="203"/>
      <c r="H104" s="71"/>
      <c r="I104" s="203"/>
      <c r="J104" s="71"/>
      <c r="K104" s="204"/>
      <c r="L104" s="204"/>
      <c r="M104" s="71"/>
      <c r="N104" s="71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71">
        <v>5</v>
      </c>
      <c r="Z104" s="71">
        <v>43.5</v>
      </c>
      <c r="AA104" s="71">
        <v>3</v>
      </c>
      <c r="AB104" s="71">
        <v>46.5</v>
      </c>
      <c r="AC104" s="71"/>
      <c r="AD104" s="71"/>
      <c r="AE104" s="71"/>
      <c r="AF104" s="71"/>
      <c r="AG104" s="204"/>
      <c r="AH104" s="204"/>
      <c r="AI104" s="204"/>
      <c r="AJ104" s="204"/>
      <c r="AK104" s="71"/>
      <c r="AL104" s="71"/>
      <c r="AM104" s="205"/>
      <c r="AN104" s="205"/>
      <c r="AO104" s="206"/>
      <c r="AP104" s="43"/>
      <c r="AQ104" s="71"/>
      <c r="AR104" s="71"/>
      <c r="AS104" s="204"/>
      <c r="AT104" s="204"/>
      <c r="AU104" s="203"/>
      <c r="AV104" s="204"/>
      <c r="AW104" s="67">
        <f t="shared" si="4"/>
        <v>90</v>
      </c>
      <c r="AX104" s="259">
        <v>6</v>
      </c>
    </row>
    <row r="105" spans="1:50" s="135" customFormat="1" ht="18.75" customHeight="1">
      <c r="A105" s="78">
        <v>7</v>
      </c>
      <c r="B105" s="16" t="s">
        <v>17</v>
      </c>
      <c r="C105" s="202" t="s">
        <v>232</v>
      </c>
      <c r="D105" s="13"/>
      <c r="E105" s="13">
        <v>2005</v>
      </c>
      <c r="F105" s="13"/>
      <c r="G105" s="203"/>
      <c r="H105" s="71"/>
      <c r="I105" s="203"/>
      <c r="J105" s="71"/>
      <c r="K105" s="204"/>
      <c r="L105" s="204"/>
      <c r="M105" s="71"/>
      <c r="N105" s="71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71"/>
      <c r="Z105" s="71"/>
      <c r="AA105" s="71"/>
      <c r="AB105" s="71"/>
      <c r="AC105" s="71"/>
      <c r="AD105" s="71"/>
      <c r="AE105" s="71"/>
      <c r="AF105" s="71"/>
      <c r="AG105" s="204">
        <v>18</v>
      </c>
      <c r="AH105" s="204">
        <v>28</v>
      </c>
      <c r="AI105" s="204">
        <v>9</v>
      </c>
      <c r="AJ105" s="204">
        <v>18.75</v>
      </c>
      <c r="AK105" s="71"/>
      <c r="AL105" s="71"/>
      <c r="AM105" s="205"/>
      <c r="AN105" s="205"/>
      <c r="AO105" s="206"/>
      <c r="AP105" s="43"/>
      <c r="AQ105" s="71"/>
      <c r="AR105" s="71"/>
      <c r="AS105" s="204"/>
      <c r="AT105" s="204"/>
      <c r="AU105" s="203"/>
      <c r="AV105" s="204"/>
      <c r="AW105" s="67">
        <f t="shared" si="4"/>
        <v>46.75</v>
      </c>
      <c r="AX105" s="259">
        <v>7</v>
      </c>
    </row>
    <row r="106" ht="15" customHeight="1"/>
  </sheetData>
  <sheetProtection/>
  <autoFilter ref="A5:AX54">
    <sortState ref="A6:AX105">
      <sortCondition descending="1" sortBy="value" ref="AW6:AW105"/>
    </sortState>
  </autoFilter>
  <mergeCells count="43">
    <mergeCell ref="M3:N3"/>
    <mergeCell ref="M4:N4"/>
    <mergeCell ref="G3:H3"/>
    <mergeCell ref="AK3:AN3"/>
    <mergeCell ref="AM4:AN4"/>
    <mergeCell ref="Q4:R4"/>
    <mergeCell ref="Q3:T3"/>
    <mergeCell ref="F3:F5"/>
    <mergeCell ref="O4:P4"/>
    <mergeCell ref="U3:X3"/>
    <mergeCell ref="O3:P3"/>
    <mergeCell ref="K4:L4"/>
    <mergeCell ref="AU4:AV4"/>
    <mergeCell ref="AS4:AT4"/>
    <mergeCell ref="AG4:AH4"/>
    <mergeCell ref="AA4:AB4"/>
    <mergeCell ref="W4:X4"/>
    <mergeCell ref="A1:AX2"/>
    <mergeCell ref="AS3:AV3"/>
    <mergeCell ref="S4:T4"/>
    <mergeCell ref="I4:J4"/>
    <mergeCell ref="G4:H4"/>
    <mergeCell ref="E3:E5"/>
    <mergeCell ref="Y3:AF3"/>
    <mergeCell ref="AC4:AD4"/>
    <mergeCell ref="U4:V4"/>
    <mergeCell ref="I3:L3"/>
    <mergeCell ref="AQ3:AR3"/>
    <mergeCell ref="AQ4:AR4"/>
    <mergeCell ref="AK4:AL4"/>
    <mergeCell ref="AG3:AJ3"/>
    <mergeCell ref="AO3:AP3"/>
    <mergeCell ref="AE4:AF4"/>
    <mergeCell ref="AX3:AX5"/>
    <mergeCell ref="A3:A5"/>
    <mergeCell ref="B3:B5"/>
    <mergeCell ref="C3:C5"/>
    <mergeCell ref="D3:D5"/>
    <mergeCell ref="AI4:AJ4"/>
    <mergeCell ref="AW3:AW5"/>
    <mergeCell ref="AO4:AP4"/>
    <mergeCell ref="Y4:Z4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F187"/>
  <sheetViews>
    <sheetView view="pageBreakPreview" zoomScale="80" zoomScaleNormal="25" zoomScaleSheetLayoutView="80" workbookViewId="0" topLeftCell="A148">
      <pane xSplit="6" topLeftCell="AF1" activePane="topRight" state="frozen"/>
      <selection pane="topLeft" activeCell="A1" sqref="A1"/>
      <selection pane="topRight" activeCell="AI166" sqref="AI166"/>
    </sheetView>
  </sheetViews>
  <sheetFormatPr defaultColWidth="9.140625" defaultRowHeight="12.75"/>
  <cols>
    <col min="1" max="1" width="6.421875" style="0" customWidth="1"/>
    <col min="2" max="2" width="11.8515625" style="0" customWidth="1"/>
    <col min="3" max="3" width="16.57421875" style="0" customWidth="1"/>
    <col min="4" max="4" width="22.28125" style="0" customWidth="1"/>
    <col min="6" max="6" width="5.421875" style="168" customWidth="1"/>
    <col min="7" max="9" width="5.7109375" style="0" customWidth="1"/>
    <col min="10" max="10" width="7.28125" style="0" customWidth="1"/>
    <col min="11" max="11" width="5.7109375" style="0" customWidth="1"/>
    <col min="12" max="12" width="7.421875" style="0" customWidth="1"/>
    <col min="13" max="13" width="5.7109375" style="0" hidden="1" customWidth="1"/>
    <col min="14" max="14" width="8.140625" style="0" hidden="1" customWidth="1"/>
    <col min="15" max="15" width="5.7109375" style="0" hidden="1" customWidth="1"/>
    <col min="16" max="16" width="7.421875" style="0" hidden="1" customWidth="1"/>
    <col min="17" max="19" width="5.7109375" style="0" customWidth="1"/>
    <col min="20" max="20" width="6.7109375" style="0" customWidth="1"/>
    <col min="21" max="21" width="5.7109375" style="0" customWidth="1"/>
    <col min="22" max="22" width="7.140625" style="0" customWidth="1"/>
    <col min="23" max="23" width="5.7109375" style="0" customWidth="1"/>
    <col min="24" max="24" width="7.421875" style="0" customWidth="1"/>
    <col min="25" max="25" width="5.7109375" style="0" customWidth="1"/>
    <col min="26" max="26" width="7.28125" style="0" customWidth="1"/>
    <col min="27" max="27" width="5.7109375" style="0" customWidth="1"/>
    <col min="28" max="28" width="8.00390625" style="0" customWidth="1"/>
    <col min="29" max="29" width="6.421875" style="0" customWidth="1"/>
    <col min="30" max="30" width="8.28125" style="0" customWidth="1"/>
    <col min="31" max="31" width="6.421875" style="0" customWidth="1"/>
    <col min="32" max="32" width="8.8515625" style="0" customWidth="1"/>
    <col min="33" max="33" width="13.00390625" style="149" customWidth="1"/>
  </cols>
  <sheetData>
    <row r="2" spans="1:34" s="1" customFormat="1" ht="43.5" customHeight="1">
      <c r="A2" s="263" t="s">
        <v>1</v>
      </c>
      <c r="B2" s="263" t="s">
        <v>2</v>
      </c>
      <c r="C2" s="263" t="s">
        <v>3</v>
      </c>
      <c r="D2" s="263" t="s">
        <v>141</v>
      </c>
      <c r="E2" s="263" t="s">
        <v>6</v>
      </c>
      <c r="F2" s="295" t="s">
        <v>7</v>
      </c>
      <c r="G2" s="297" t="s">
        <v>273</v>
      </c>
      <c r="H2" s="298"/>
      <c r="I2" s="298"/>
      <c r="J2" s="298"/>
      <c r="K2" s="300" t="s">
        <v>157</v>
      </c>
      <c r="L2" s="300"/>
      <c r="M2" s="271" t="s">
        <v>158</v>
      </c>
      <c r="N2" s="271"/>
      <c r="O2" s="271"/>
      <c r="P2" s="271"/>
      <c r="Q2" s="271" t="s">
        <v>274</v>
      </c>
      <c r="R2" s="271"/>
      <c r="S2" s="271"/>
      <c r="T2" s="271"/>
      <c r="U2" s="272" t="s">
        <v>275</v>
      </c>
      <c r="V2" s="272"/>
      <c r="W2" s="272"/>
      <c r="X2" s="272"/>
      <c r="Y2" s="302" t="s">
        <v>380</v>
      </c>
      <c r="Z2" s="272"/>
      <c r="AA2" s="303" t="s">
        <v>165</v>
      </c>
      <c r="AB2" s="270"/>
      <c r="AC2" s="283" t="s">
        <v>149</v>
      </c>
      <c r="AD2" s="272"/>
      <c r="AE2" s="272"/>
      <c r="AF2" s="272"/>
      <c r="AG2" s="265" t="s">
        <v>8</v>
      </c>
      <c r="AH2" s="261" t="s">
        <v>9</v>
      </c>
    </row>
    <row r="3" spans="1:34" s="2" customFormat="1" ht="44.25" customHeight="1">
      <c r="A3" s="263"/>
      <c r="B3" s="263"/>
      <c r="C3" s="263"/>
      <c r="D3" s="263"/>
      <c r="E3" s="263"/>
      <c r="F3" s="295"/>
      <c r="G3" s="263" t="s">
        <v>48</v>
      </c>
      <c r="H3" s="263"/>
      <c r="I3" s="263" t="s">
        <v>156</v>
      </c>
      <c r="J3" s="263"/>
      <c r="K3" s="263" t="s">
        <v>183</v>
      </c>
      <c r="L3" s="263"/>
      <c r="M3" s="263" t="s">
        <v>159</v>
      </c>
      <c r="N3" s="263"/>
      <c r="O3" s="263" t="s">
        <v>160</v>
      </c>
      <c r="P3" s="263"/>
      <c r="Q3" s="263" t="s">
        <v>48</v>
      </c>
      <c r="R3" s="263"/>
      <c r="S3" s="263" t="s">
        <v>161</v>
      </c>
      <c r="T3" s="263"/>
      <c r="U3" s="263" t="s">
        <v>162</v>
      </c>
      <c r="V3" s="263"/>
      <c r="W3" s="263" t="s">
        <v>163</v>
      </c>
      <c r="X3" s="263"/>
      <c r="Y3" s="267" t="s">
        <v>164</v>
      </c>
      <c r="Z3" s="268"/>
      <c r="AA3" s="267" t="s">
        <v>247</v>
      </c>
      <c r="AB3" s="268"/>
      <c r="AC3" s="267" t="s">
        <v>167</v>
      </c>
      <c r="AD3" s="268"/>
      <c r="AE3" s="263" t="s">
        <v>168</v>
      </c>
      <c r="AF3" s="263"/>
      <c r="AG3" s="266"/>
      <c r="AH3" s="262"/>
    </row>
    <row r="4" spans="1:34" s="2" customFormat="1" ht="13.5" customHeight="1" thickBot="1">
      <c r="A4" s="263"/>
      <c r="B4" s="263"/>
      <c r="C4" s="299"/>
      <c r="D4" s="299"/>
      <c r="E4" s="299"/>
      <c r="F4" s="296"/>
      <c r="G4" s="42" t="s">
        <v>0</v>
      </c>
      <c r="H4" s="42" t="s">
        <v>10</v>
      </c>
      <c r="I4" s="42" t="s">
        <v>0</v>
      </c>
      <c r="J4" s="42" t="s">
        <v>10</v>
      </c>
      <c r="K4" s="42" t="s">
        <v>0</v>
      </c>
      <c r="L4" s="42" t="s">
        <v>10</v>
      </c>
      <c r="M4" s="42" t="s">
        <v>0</v>
      </c>
      <c r="N4" s="42" t="s">
        <v>10</v>
      </c>
      <c r="O4" s="42" t="s">
        <v>0</v>
      </c>
      <c r="P4" s="42" t="s">
        <v>10</v>
      </c>
      <c r="Q4" s="42" t="s">
        <v>0</v>
      </c>
      <c r="R4" s="42" t="s">
        <v>10</v>
      </c>
      <c r="S4" s="42" t="s">
        <v>0</v>
      </c>
      <c r="T4" s="42" t="s">
        <v>10</v>
      </c>
      <c r="U4" s="42" t="s">
        <v>0</v>
      </c>
      <c r="V4" s="42" t="s">
        <v>10</v>
      </c>
      <c r="W4" s="42" t="s">
        <v>0</v>
      </c>
      <c r="X4" s="42" t="s">
        <v>10</v>
      </c>
      <c r="Y4" s="42" t="s">
        <v>0</v>
      </c>
      <c r="Z4" s="42" t="s">
        <v>10</v>
      </c>
      <c r="AA4" s="42" t="s">
        <v>0</v>
      </c>
      <c r="AB4" s="42" t="s">
        <v>10</v>
      </c>
      <c r="AC4" s="42" t="s">
        <v>0</v>
      </c>
      <c r="AD4" s="42" t="s">
        <v>10</v>
      </c>
      <c r="AE4" s="42" t="s">
        <v>0</v>
      </c>
      <c r="AF4" s="42" t="s">
        <v>151</v>
      </c>
      <c r="AG4" s="304"/>
      <c r="AH4" s="301"/>
    </row>
    <row r="5" spans="1:110" s="103" customFormat="1" ht="26.25" customHeight="1" thickBot="1">
      <c r="A5" s="311" t="s">
        <v>277</v>
      </c>
      <c r="B5" s="312"/>
      <c r="C5" s="312"/>
      <c r="D5" s="312"/>
      <c r="E5" s="313"/>
      <c r="F5" s="157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47"/>
      <c r="AH5" s="11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8"/>
      <c r="DA5" s="8"/>
      <c r="DB5" s="8"/>
      <c r="DC5" s="8"/>
      <c r="DD5" s="8"/>
      <c r="DE5" s="8"/>
      <c r="DF5" s="2"/>
    </row>
    <row r="6" spans="1:103" s="2" customFormat="1" ht="12.75" customHeight="1">
      <c r="A6" s="4">
        <v>1</v>
      </c>
      <c r="B6" s="118" t="s">
        <v>21</v>
      </c>
      <c r="C6" s="117" t="s">
        <v>18</v>
      </c>
      <c r="D6" s="7" t="s">
        <v>22</v>
      </c>
      <c r="E6" s="11">
        <v>1990</v>
      </c>
      <c r="F6" s="155" t="s">
        <v>11</v>
      </c>
      <c r="G6" s="36">
        <v>13</v>
      </c>
      <c r="H6" s="36">
        <v>66</v>
      </c>
      <c r="I6" s="36">
        <v>8</v>
      </c>
      <c r="J6" s="36">
        <v>39</v>
      </c>
      <c r="K6" s="37">
        <v>7</v>
      </c>
      <c r="L6" s="68">
        <v>60.75</v>
      </c>
      <c r="M6" s="39"/>
      <c r="N6" s="38"/>
      <c r="O6" s="39"/>
      <c r="P6" s="37"/>
      <c r="Q6" s="38">
        <v>1</v>
      </c>
      <c r="R6" s="38">
        <v>100</v>
      </c>
      <c r="S6" s="35">
        <v>1</v>
      </c>
      <c r="T6" s="34">
        <v>50</v>
      </c>
      <c r="U6" s="39"/>
      <c r="V6" s="38"/>
      <c r="W6" s="39"/>
      <c r="X6" s="37"/>
      <c r="Y6" s="39">
        <v>7</v>
      </c>
      <c r="Z6" s="38">
        <v>60.75</v>
      </c>
      <c r="AA6" s="39">
        <v>3</v>
      </c>
      <c r="AB6" s="37">
        <v>93</v>
      </c>
      <c r="AC6" s="37"/>
      <c r="AD6" s="37"/>
      <c r="AE6" s="37"/>
      <c r="AF6" s="37"/>
      <c r="AG6" s="68">
        <f aca="true" t="shared" si="0" ref="AG6:AG37">H6+J6+L6+N6+P6+R6+T6+V6+X6+Z6+AB6+AD6+AF6</f>
        <v>469.5</v>
      </c>
      <c r="AH6" s="25">
        <v>1</v>
      </c>
      <c r="AI6" s="114"/>
      <c r="AJ6" s="114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</row>
    <row r="7" spans="1:103" s="2" customFormat="1" ht="12.75" customHeight="1">
      <c r="A7" s="4">
        <v>2</v>
      </c>
      <c r="B7" s="44" t="s">
        <v>124</v>
      </c>
      <c r="C7" s="16" t="s">
        <v>123</v>
      </c>
      <c r="D7" s="7" t="s">
        <v>117</v>
      </c>
      <c r="E7" s="11">
        <v>1994</v>
      </c>
      <c r="F7" s="155" t="s">
        <v>13</v>
      </c>
      <c r="G7" s="34">
        <v>20</v>
      </c>
      <c r="H7" s="34">
        <v>52</v>
      </c>
      <c r="I7" s="35">
        <v>16</v>
      </c>
      <c r="J7" s="34">
        <v>30</v>
      </c>
      <c r="K7" s="37"/>
      <c r="L7" s="67"/>
      <c r="M7" s="39"/>
      <c r="N7" s="38"/>
      <c r="O7" s="39"/>
      <c r="P7" s="37"/>
      <c r="Q7" s="39">
        <v>13</v>
      </c>
      <c r="R7" s="38">
        <v>66</v>
      </c>
      <c r="S7" s="39">
        <v>5</v>
      </c>
      <c r="T7" s="37">
        <v>43.5</v>
      </c>
      <c r="U7" s="39"/>
      <c r="V7" s="38"/>
      <c r="W7" s="39"/>
      <c r="X7" s="37"/>
      <c r="Y7" s="35">
        <v>6</v>
      </c>
      <c r="Z7" s="34">
        <v>63</v>
      </c>
      <c r="AA7" s="39"/>
      <c r="AB7" s="37"/>
      <c r="AC7" s="37"/>
      <c r="AD7" s="37"/>
      <c r="AE7" s="37"/>
      <c r="AF7" s="37"/>
      <c r="AG7" s="68">
        <f t="shared" si="0"/>
        <v>254.5</v>
      </c>
      <c r="AH7" s="25">
        <v>2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</row>
    <row r="8" spans="1:110" s="2" customFormat="1" ht="12.75" customHeight="1">
      <c r="A8" s="4">
        <v>3</v>
      </c>
      <c r="B8" s="19" t="s">
        <v>17</v>
      </c>
      <c r="C8" s="16" t="s">
        <v>18</v>
      </c>
      <c r="D8" s="7" t="s">
        <v>25</v>
      </c>
      <c r="E8" s="11">
        <v>1994</v>
      </c>
      <c r="F8" s="158" t="s">
        <v>11</v>
      </c>
      <c r="G8" s="227" t="s">
        <v>301</v>
      </c>
      <c r="H8" s="34">
        <v>38</v>
      </c>
      <c r="I8" s="32">
        <v>12</v>
      </c>
      <c r="J8" s="32">
        <v>34</v>
      </c>
      <c r="K8" s="37">
        <v>12</v>
      </c>
      <c r="L8" s="67">
        <v>51</v>
      </c>
      <c r="M8" s="39"/>
      <c r="N8" s="38"/>
      <c r="O8" s="39"/>
      <c r="P8" s="37"/>
      <c r="Q8" s="38">
        <v>15</v>
      </c>
      <c r="R8" s="38">
        <v>62</v>
      </c>
      <c r="S8" s="39">
        <v>6</v>
      </c>
      <c r="T8" s="38">
        <v>42</v>
      </c>
      <c r="U8" s="39"/>
      <c r="V8" s="38"/>
      <c r="W8" s="39"/>
      <c r="X8" s="37"/>
      <c r="Y8" s="35"/>
      <c r="Z8" s="34"/>
      <c r="AA8" s="39"/>
      <c r="AB8" s="37"/>
      <c r="AC8" s="37"/>
      <c r="AD8" s="37"/>
      <c r="AE8" s="37"/>
      <c r="AF8" s="37"/>
      <c r="AG8" s="68">
        <f t="shared" si="0"/>
        <v>227</v>
      </c>
      <c r="AH8" s="25">
        <v>3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</row>
    <row r="9" spans="1:110" s="2" customFormat="1" ht="12.75" customHeight="1">
      <c r="A9" s="4">
        <v>4</v>
      </c>
      <c r="B9" s="19" t="s">
        <v>17</v>
      </c>
      <c r="C9" s="16" t="s">
        <v>18</v>
      </c>
      <c r="D9" s="7" t="s">
        <v>57</v>
      </c>
      <c r="E9" s="11">
        <v>1984</v>
      </c>
      <c r="F9" s="155" t="s">
        <v>11</v>
      </c>
      <c r="G9" s="38">
        <v>39</v>
      </c>
      <c r="H9" s="38">
        <v>20</v>
      </c>
      <c r="I9" s="36">
        <v>12</v>
      </c>
      <c r="J9" s="36">
        <v>34</v>
      </c>
      <c r="K9" s="37"/>
      <c r="L9" s="67"/>
      <c r="M9" s="39"/>
      <c r="N9" s="38"/>
      <c r="O9" s="39"/>
      <c r="P9" s="37"/>
      <c r="Q9" s="39">
        <v>5</v>
      </c>
      <c r="R9" s="38">
        <v>87</v>
      </c>
      <c r="S9" s="39">
        <v>3</v>
      </c>
      <c r="T9" s="37">
        <v>46.5</v>
      </c>
      <c r="U9" s="39"/>
      <c r="V9" s="38"/>
      <c r="W9" s="39"/>
      <c r="X9" s="37"/>
      <c r="Y9" s="35"/>
      <c r="Z9" s="34"/>
      <c r="AA9" s="39"/>
      <c r="AB9" s="37"/>
      <c r="AC9" s="37"/>
      <c r="AD9" s="37"/>
      <c r="AE9" s="37"/>
      <c r="AF9" s="37"/>
      <c r="AG9" s="68">
        <f t="shared" si="0"/>
        <v>187.5</v>
      </c>
      <c r="AH9" s="25">
        <v>4</v>
      </c>
      <c r="CZ9" s="8"/>
      <c r="DA9" s="8"/>
      <c r="DB9" s="8"/>
      <c r="DC9" s="8"/>
      <c r="DD9" s="8"/>
      <c r="DE9" s="8"/>
      <c r="DF9" s="8"/>
    </row>
    <row r="10" spans="1:110" s="2" customFormat="1" ht="12.75" customHeight="1">
      <c r="A10" s="4">
        <v>5</v>
      </c>
      <c r="B10" s="19" t="s">
        <v>20</v>
      </c>
      <c r="C10" s="10" t="s">
        <v>18</v>
      </c>
      <c r="D10" s="7" t="s">
        <v>59</v>
      </c>
      <c r="E10" s="11">
        <v>1994</v>
      </c>
      <c r="F10" s="155" t="s">
        <v>11</v>
      </c>
      <c r="G10" s="36"/>
      <c r="H10" s="36"/>
      <c r="I10" s="39"/>
      <c r="J10" s="38"/>
      <c r="K10" s="37"/>
      <c r="L10" s="67"/>
      <c r="M10" s="39"/>
      <c r="N10" s="38"/>
      <c r="O10" s="39"/>
      <c r="P10" s="37"/>
      <c r="Q10" s="38">
        <v>9</v>
      </c>
      <c r="R10" s="38">
        <v>75</v>
      </c>
      <c r="S10" s="39">
        <v>13</v>
      </c>
      <c r="T10" s="38">
        <v>33</v>
      </c>
      <c r="U10" s="39"/>
      <c r="V10" s="38"/>
      <c r="W10" s="39"/>
      <c r="X10" s="37"/>
      <c r="Y10" s="35">
        <v>17</v>
      </c>
      <c r="Z10" s="34">
        <v>43.5</v>
      </c>
      <c r="AA10" s="39"/>
      <c r="AB10" s="37"/>
      <c r="AC10" s="37"/>
      <c r="AD10" s="37"/>
      <c r="AE10" s="37"/>
      <c r="AF10" s="37"/>
      <c r="AG10" s="68">
        <f t="shared" si="0"/>
        <v>151.5</v>
      </c>
      <c r="AH10" s="25">
        <v>5</v>
      </c>
      <c r="CZ10" s="8"/>
      <c r="DA10" s="8"/>
      <c r="DB10" s="8"/>
      <c r="DC10" s="8"/>
      <c r="DD10" s="8"/>
      <c r="DE10" s="8"/>
      <c r="DF10" s="8"/>
    </row>
    <row r="11" spans="1:109" s="2" customFormat="1" ht="12.75" customHeight="1">
      <c r="A11" s="4">
        <v>6</v>
      </c>
      <c r="B11" s="19" t="s">
        <v>20</v>
      </c>
      <c r="C11" s="10" t="s">
        <v>18</v>
      </c>
      <c r="D11" s="7" t="s">
        <v>19</v>
      </c>
      <c r="E11" s="11">
        <v>1992</v>
      </c>
      <c r="F11" s="155" t="s">
        <v>11</v>
      </c>
      <c r="G11" s="36"/>
      <c r="H11" s="36"/>
      <c r="I11" s="36"/>
      <c r="J11" s="36"/>
      <c r="K11" s="37"/>
      <c r="L11" s="67"/>
      <c r="M11" s="39"/>
      <c r="N11" s="38"/>
      <c r="O11" s="39"/>
      <c r="P11" s="37"/>
      <c r="Q11" s="36">
        <v>2</v>
      </c>
      <c r="R11" s="36">
        <v>96</v>
      </c>
      <c r="S11" s="36">
        <v>7</v>
      </c>
      <c r="T11" s="36">
        <v>40.5</v>
      </c>
      <c r="U11" s="39"/>
      <c r="V11" s="38"/>
      <c r="W11" s="39"/>
      <c r="X11" s="37"/>
      <c r="Y11" s="39"/>
      <c r="Z11" s="38"/>
      <c r="AA11" s="39"/>
      <c r="AB11" s="37"/>
      <c r="AC11" s="37"/>
      <c r="AD11" s="37"/>
      <c r="AE11" s="37"/>
      <c r="AF11" s="37"/>
      <c r="AG11" s="68">
        <f t="shared" si="0"/>
        <v>136.5</v>
      </c>
      <c r="AH11" s="25">
        <v>6</v>
      </c>
      <c r="AI11" s="100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8"/>
      <c r="DA11" s="8"/>
      <c r="DB11" s="8"/>
      <c r="DC11" s="8"/>
      <c r="DD11" s="8"/>
      <c r="DE11" s="8"/>
    </row>
    <row r="12" spans="1:110" s="2" customFormat="1" ht="12.75" customHeight="1">
      <c r="A12" s="4">
        <v>7</v>
      </c>
      <c r="B12" s="19" t="s">
        <v>92</v>
      </c>
      <c r="C12" s="10" t="s">
        <v>125</v>
      </c>
      <c r="D12" s="7" t="s">
        <v>91</v>
      </c>
      <c r="E12" s="11">
        <v>1982</v>
      </c>
      <c r="F12" s="155" t="s">
        <v>14</v>
      </c>
      <c r="G12" s="38">
        <v>44</v>
      </c>
      <c r="H12" s="38">
        <v>14</v>
      </c>
      <c r="I12" s="190"/>
      <c r="J12" s="193"/>
      <c r="K12" s="37"/>
      <c r="L12" s="67"/>
      <c r="M12" s="39"/>
      <c r="N12" s="38"/>
      <c r="O12" s="39"/>
      <c r="P12" s="37"/>
      <c r="Q12" s="39"/>
      <c r="R12" s="38"/>
      <c r="S12" s="39"/>
      <c r="T12" s="37"/>
      <c r="U12" s="39"/>
      <c r="V12" s="38"/>
      <c r="W12" s="39"/>
      <c r="X12" s="37"/>
      <c r="Y12" s="39"/>
      <c r="Z12" s="38"/>
      <c r="AA12" s="39"/>
      <c r="AB12" s="37"/>
      <c r="AC12" s="37">
        <v>1</v>
      </c>
      <c r="AD12" s="37">
        <v>75</v>
      </c>
      <c r="AE12" s="37">
        <v>1</v>
      </c>
      <c r="AF12" s="37">
        <v>37.5</v>
      </c>
      <c r="AG12" s="68">
        <f t="shared" si="0"/>
        <v>126.5</v>
      </c>
      <c r="AH12" s="25">
        <v>7</v>
      </c>
      <c r="DF12" s="8"/>
    </row>
    <row r="13" spans="1:103" s="2" customFormat="1" ht="12.75" customHeight="1">
      <c r="A13" s="4">
        <v>8</v>
      </c>
      <c r="B13" s="19" t="s">
        <v>20</v>
      </c>
      <c r="C13" s="10" t="s">
        <v>18</v>
      </c>
      <c r="D13" s="7" t="s">
        <v>23</v>
      </c>
      <c r="E13" s="11">
        <v>1994</v>
      </c>
      <c r="F13" s="155" t="s">
        <v>11</v>
      </c>
      <c r="G13" s="36"/>
      <c r="H13" s="36"/>
      <c r="I13" s="36"/>
      <c r="J13" s="36"/>
      <c r="K13" s="37"/>
      <c r="L13" s="67"/>
      <c r="M13" s="39"/>
      <c r="N13" s="38"/>
      <c r="O13" s="39"/>
      <c r="P13" s="37"/>
      <c r="Q13" s="38"/>
      <c r="R13" s="38"/>
      <c r="S13" s="39">
        <v>7</v>
      </c>
      <c r="T13" s="38">
        <v>40.5</v>
      </c>
      <c r="U13" s="39"/>
      <c r="V13" s="38"/>
      <c r="W13" s="39"/>
      <c r="X13" s="37"/>
      <c r="Y13" s="35">
        <v>14</v>
      </c>
      <c r="Z13" s="34">
        <v>48</v>
      </c>
      <c r="AA13" s="39"/>
      <c r="AB13" s="37"/>
      <c r="AC13" s="37"/>
      <c r="AD13" s="37"/>
      <c r="AE13" s="37"/>
      <c r="AF13" s="37"/>
      <c r="AG13" s="68">
        <f t="shared" si="0"/>
        <v>88.5</v>
      </c>
      <c r="AH13" s="25">
        <v>8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8" customFormat="1" ht="12.75" customHeight="1">
      <c r="A14" s="4">
        <v>9</v>
      </c>
      <c r="B14" s="19" t="s">
        <v>17</v>
      </c>
      <c r="C14" s="10" t="s">
        <v>18</v>
      </c>
      <c r="D14" s="5" t="s">
        <v>147</v>
      </c>
      <c r="E14" s="11">
        <v>1985</v>
      </c>
      <c r="F14" s="155" t="s">
        <v>11</v>
      </c>
      <c r="G14" s="38">
        <v>21</v>
      </c>
      <c r="H14" s="38">
        <v>50</v>
      </c>
      <c r="I14" s="39">
        <v>10</v>
      </c>
      <c r="J14" s="38">
        <v>36</v>
      </c>
      <c r="K14" s="37"/>
      <c r="L14" s="67"/>
      <c r="M14" s="39"/>
      <c r="N14" s="38"/>
      <c r="O14" s="39"/>
      <c r="P14" s="37"/>
      <c r="Q14" s="36"/>
      <c r="R14" s="36"/>
      <c r="S14" s="36"/>
      <c r="T14" s="36"/>
      <c r="U14" s="39"/>
      <c r="V14" s="38"/>
      <c r="W14" s="39"/>
      <c r="X14" s="37"/>
      <c r="Y14" s="39"/>
      <c r="Z14" s="38"/>
      <c r="AA14" s="39"/>
      <c r="AB14" s="37"/>
      <c r="AC14" s="37"/>
      <c r="AD14" s="37"/>
      <c r="AE14" s="37"/>
      <c r="AF14" s="37"/>
      <c r="AG14" s="68">
        <f t="shared" si="0"/>
        <v>86</v>
      </c>
      <c r="AH14" s="25">
        <v>9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34" s="8" customFormat="1" ht="12.75" customHeight="1">
      <c r="A15" s="4">
        <v>10</v>
      </c>
      <c r="B15" s="19" t="s">
        <v>75</v>
      </c>
      <c r="C15" s="10" t="s">
        <v>18</v>
      </c>
      <c r="D15" s="7" t="s">
        <v>179</v>
      </c>
      <c r="E15" s="11">
        <v>1991</v>
      </c>
      <c r="F15" s="155" t="s">
        <v>14</v>
      </c>
      <c r="G15" s="12"/>
      <c r="H15" s="38"/>
      <c r="I15" s="39"/>
      <c r="J15" s="38"/>
      <c r="K15" s="37"/>
      <c r="L15" s="67"/>
      <c r="M15" s="39"/>
      <c r="N15" s="38"/>
      <c r="O15" s="39"/>
      <c r="P15" s="37"/>
      <c r="Q15" s="36">
        <v>26</v>
      </c>
      <c r="R15" s="36">
        <v>40</v>
      </c>
      <c r="S15" s="36">
        <v>11</v>
      </c>
      <c r="T15" s="36">
        <v>35</v>
      </c>
      <c r="U15" s="39"/>
      <c r="V15" s="38"/>
      <c r="W15" s="39"/>
      <c r="X15" s="37"/>
      <c r="Y15" s="39"/>
      <c r="Z15" s="38"/>
      <c r="AA15" s="39"/>
      <c r="AB15" s="37"/>
      <c r="AC15" s="37"/>
      <c r="AD15" s="37"/>
      <c r="AE15" s="37"/>
      <c r="AF15" s="37"/>
      <c r="AG15" s="68">
        <f t="shared" si="0"/>
        <v>75</v>
      </c>
      <c r="AH15" s="25">
        <v>10</v>
      </c>
    </row>
    <row r="16" spans="1:103" s="8" customFormat="1" ht="12.75" customHeight="1">
      <c r="A16" s="4">
        <v>11</v>
      </c>
      <c r="B16" s="19" t="s">
        <v>436</v>
      </c>
      <c r="C16" s="7" t="s">
        <v>18</v>
      </c>
      <c r="D16" s="7" t="s">
        <v>78</v>
      </c>
      <c r="E16" s="11">
        <v>1991</v>
      </c>
      <c r="F16" s="155" t="s">
        <v>13</v>
      </c>
      <c r="G16" s="36">
        <v>25</v>
      </c>
      <c r="H16" s="36">
        <v>42</v>
      </c>
      <c r="I16" s="36">
        <v>20</v>
      </c>
      <c r="J16" s="36">
        <v>26</v>
      </c>
      <c r="K16" s="37"/>
      <c r="L16" s="67"/>
      <c r="M16" s="39"/>
      <c r="N16" s="38"/>
      <c r="O16" s="39"/>
      <c r="P16" s="37"/>
      <c r="Q16" s="35"/>
      <c r="R16" s="34"/>
      <c r="S16" s="35"/>
      <c r="T16" s="33"/>
      <c r="U16" s="39"/>
      <c r="V16" s="38"/>
      <c r="W16" s="39"/>
      <c r="X16" s="37"/>
      <c r="Y16" s="39"/>
      <c r="Z16" s="38"/>
      <c r="AA16" s="39"/>
      <c r="AB16" s="37"/>
      <c r="AC16" s="37"/>
      <c r="AD16" s="37"/>
      <c r="AE16" s="37"/>
      <c r="AF16" s="37"/>
      <c r="AG16" s="68">
        <f t="shared" si="0"/>
        <v>68</v>
      </c>
      <c r="AH16" s="25">
        <v>11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s="8" customFormat="1" ht="12.75" customHeight="1">
      <c r="A17" s="4">
        <v>12</v>
      </c>
      <c r="B17" s="19" t="s">
        <v>436</v>
      </c>
      <c r="C17" s="10" t="s">
        <v>18</v>
      </c>
      <c r="D17" s="7" t="s">
        <v>240</v>
      </c>
      <c r="E17" s="11">
        <v>1986</v>
      </c>
      <c r="F17" s="155" t="s">
        <v>13</v>
      </c>
      <c r="G17" s="36">
        <v>33</v>
      </c>
      <c r="H17" s="36">
        <v>26</v>
      </c>
      <c r="I17" s="36">
        <v>20</v>
      </c>
      <c r="J17" s="36">
        <v>26</v>
      </c>
      <c r="K17" s="37"/>
      <c r="L17" s="67"/>
      <c r="M17" s="39"/>
      <c r="N17" s="38"/>
      <c r="O17" s="39"/>
      <c r="P17" s="37"/>
      <c r="Q17" s="39"/>
      <c r="R17" s="38"/>
      <c r="S17" s="39"/>
      <c r="T17" s="37"/>
      <c r="U17" s="39"/>
      <c r="V17" s="38"/>
      <c r="W17" s="39"/>
      <c r="X17" s="37"/>
      <c r="Y17" s="39"/>
      <c r="Z17" s="38"/>
      <c r="AA17" s="39"/>
      <c r="AB17" s="37"/>
      <c r="AC17" s="37"/>
      <c r="AD17" s="37"/>
      <c r="AE17" s="37"/>
      <c r="AF17" s="37"/>
      <c r="AG17" s="68">
        <f t="shared" si="0"/>
        <v>52</v>
      </c>
      <c r="AH17" s="25">
        <v>12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10" s="8" customFormat="1" ht="12.75" customHeight="1">
      <c r="A18" s="4">
        <v>13</v>
      </c>
      <c r="B18" s="19" t="s">
        <v>17</v>
      </c>
      <c r="C18" s="10" t="s">
        <v>18</v>
      </c>
      <c r="D18" s="7" t="s">
        <v>56</v>
      </c>
      <c r="E18" s="11">
        <v>1985</v>
      </c>
      <c r="F18" s="155" t="s">
        <v>11</v>
      </c>
      <c r="G18" s="36"/>
      <c r="H18" s="36"/>
      <c r="I18" s="36"/>
      <c r="J18" s="36"/>
      <c r="K18" s="37"/>
      <c r="L18" s="67"/>
      <c r="M18" s="39"/>
      <c r="N18" s="38"/>
      <c r="O18" s="39"/>
      <c r="P18" s="37"/>
      <c r="Q18" s="39"/>
      <c r="R18" s="38"/>
      <c r="S18" s="39">
        <v>3</v>
      </c>
      <c r="T18" s="37">
        <v>46.5</v>
      </c>
      <c r="U18" s="39"/>
      <c r="V18" s="38"/>
      <c r="W18" s="39"/>
      <c r="X18" s="37"/>
      <c r="Y18" s="38"/>
      <c r="Z18" s="38"/>
      <c r="AA18" s="39"/>
      <c r="AB18" s="37"/>
      <c r="AC18" s="37"/>
      <c r="AD18" s="37"/>
      <c r="AE18" s="37"/>
      <c r="AF18" s="37"/>
      <c r="AG18" s="68">
        <f t="shared" si="0"/>
        <v>46.5</v>
      </c>
      <c r="AH18" s="25">
        <v>13</v>
      </c>
      <c r="AI18" s="106"/>
      <c r="AJ18" s="106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34" s="8" customFormat="1" ht="12.75" customHeight="1">
      <c r="A19" s="4">
        <v>14</v>
      </c>
      <c r="B19" s="19" t="s">
        <v>75</v>
      </c>
      <c r="C19" s="10" t="s">
        <v>18</v>
      </c>
      <c r="D19" s="7" t="s">
        <v>195</v>
      </c>
      <c r="E19" s="11">
        <v>1984</v>
      </c>
      <c r="F19" s="155" t="s">
        <v>13</v>
      </c>
      <c r="G19" s="12"/>
      <c r="H19" s="38"/>
      <c r="I19" s="39"/>
      <c r="J19" s="38"/>
      <c r="K19" s="37"/>
      <c r="L19" s="67"/>
      <c r="M19" s="39"/>
      <c r="N19" s="38"/>
      <c r="O19" s="39"/>
      <c r="P19" s="37"/>
      <c r="Q19" s="38"/>
      <c r="R19" s="38"/>
      <c r="S19" s="39">
        <v>11</v>
      </c>
      <c r="T19" s="38">
        <v>35</v>
      </c>
      <c r="U19" s="39"/>
      <c r="V19" s="38"/>
      <c r="W19" s="39"/>
      <c r="X19" s="37"/>
      <c r="Y19" s="39"/>
      <c r="Z19" s="38"/>
      <c r="AA19" s="39"/>
      <c r="AB19" s="37"/>
      <c r="AC19" s="37"/>
      <c r="AD19" s="37"/>
      <c r="AE19" s="37"/>
      <c r="AF19" s="37"/>
      <c r="AG19" s="68">
        <f t="shared" si="0"/>
        <v>35</v>
      </c>
      <c r="AH19" s="25">
        <v>14</v>
      </c>
    </row>
    <row r="20" spans="1:34" s="8" customFormat="1" ht="12.75" customHeight="1">
      <c r="A20" s="4">
        <v>15</v>
      </c>
      <c r="B20" s="19" t="s">
        <v>21</v>
      </c>
      <c r="C20" s="10" t="s">
        <v>18</v>
      </c>
      <c r="D20" s="7" t="s">
        <v>74</v>
      </c>
      <c r="E20" s="11">
        <v>1990</v>
      </c>
      <c r="F20" s="155" t="s">
        <v>14</v>
      </c>
      <c r="G20" s="12"/>
      <c r="H20" s="38"/>
      <c r="I20" s="39"/>
      <c r="J20" s="38"/>
      <c r="K20" s="37"/>
      <c r="L20" s="67"/>
      <c r="M20" s="39"/>
      <c r="N20" s="38"/>
      <c r="O20" s="39"/>
      <c r="P20" s="37"/>
      <c r="Q20" s="39"/>
      <c r="R20" s="38"/>
      <c r="S20" s="39">
        <v>15</v>
      </c>
      <c r="T20" s="37">
        <v>31</v>
      </c>
      <c r="U20" s="39"/>
      <c r="V20" s="38"/>
      <c r="W20" s="39"/>
      <c r="X20" s="37"/>
      <c r="Y20" s="37"/>
      <c r="Z20" s="37"/>
      <c r="AA20" s="39"/>
      <c r="AB20" s="37"/>
      <c r="AC20" s="37"/>
      <c r="AD20" s="37"/>
      <c r="AE20" s="37"/>
      <c r="AF20" s="37"/>
      <c r="AG20" s="68">
        <f t="shared" si="0"/>
        <v>31</v>
      </c>
      <c r="AH20" s="25">
        <v>15</v>
      </c>
    </row>
    <row r="21" spans="1:34" s="8" customFormat="1" ht="12.75" customHeight="1">
      <c r="A21" s="4">
        <v>16</v>
      </c>
      <c r="B21" s="19" t="s">
        <v>20</v>
      </c>
      <c r="C21" s="10" t="s">
        <v>18</v>
      </c>
      <c r="D21" s="19" t="s">
        <v>60</v>
      </c>
      <c r="E21" s="11">
        <v>1995</v>
      </c>
      <c r="F21" s="155" t="s">
        <v>13</v>
      </c>
      <c r="G21" s="12"/>
      <c r="H21" s="38"/>
      <c r="I21" s="39"/>
      <c r="J21" s="38"/>
      <c r="K21" s="37"/>
      <c r="L21" s="67"/>
      <c r="M21" s="39"/>
      <c r="N21" s="38"/>
      <c r="O21" s="39"/>
      <c r="P21" s="37"/>
      <c r="Q21" s="32"/>
      <c r="R21" s="32"/>
      <c r="S21" s="32"/>
      <c r="T21" s="32"/>
      <c r="U21" s="39"/>
      <c r="V21" s="38"/>
      <c r="W21" s="39"/>
      <c r="X21" s="37"/>
      <c r="Y21" s="39">
        <v>26</v>
      </c>
      <c r="Z21" s="38">
        <v>30</v>
      </c>
      <c r="AA21" s="39"/>
      <c r="AB21" s="37"/>
      <c r="AC21" s="37"/>
      <c r="AD21" s="37"/>
      <c r="AE21" s="37"/>
      <c r="AF21" s="37"/>
      <c r="AG21" s="68">
        <f t="shared" si="0"/>
        <v>30</v>
      </c>
      <c r="AH21" s="25">
        <v>16</v>
      </c>
    </row>
    <row r="22" spans="1:34" s="8" customFormat="1" ht="12.75" customHeight="1">
      <c r="A22" s="4">
        <v>17</v>
      </c>
      <c r="B22" s="19" t="s">
        <v>374</v>
      </c>
      <c r="C22" s="19" t="s">
        <v>18</v>
      </c>
      <c r="D22" s="19" t="s">
        <v>373</v>
      </c>
      <c r="E22" s="11">
        <v>1985</v>
      </c>
      <c r="F22" s="155" t="s">
        <v>14</v>
      </c>
      <c r="G22" s="12"/>
      <c r="H22" s="38"/>
      <c r="I22" s="39"/>
      <c r="J22" s="38"/>
      <c r="K22" s="37"/>
      <c r="L22" s="67"/>
      <c r="M22" s="39"/>
      <c r="N22" s="38"/>
      <c r="O22" s="39"/>
      <c r="P22" s="37"/>
      <c r="Q22" s="39"/>
      <c r="R22" s="38"/>
      <c r="S22" s="39"/>
      <c r="T22" s="37"/>
      <c r="U22" s="39"/>
      <c r="V22" s="38"/>
      <c r="W22" s="39"/>
      <c r="X22" s="37"/>
      <c r="Y22" s="37">
        <v>28</v>
      </c>
      <c r="Z22" s="37">
        <v>27</v>
      </c>
      <c r="AA22" s="39"/>
      <c r="AB22" s="37"/>
      <c r="AC22" s="37"/>
      <c r="AD22" s="37"/>
      <c r="AE22" s="37"/>
      <c r="AF22" s="37"/>
      <c r="AG22" s="68">
        <f t="shared" si="0"/>
        <v>27</v>
      </c>
      <c r="AH22" s="25">
        <v>17</v>
      </c>
    </row>
    <row r="23" spans="1:110" s="8" customFormat="1" ht="12.75" customHeight="1" hidden="1">
      <c r="A23" s="4">
        <v>18</v>
      </c>
      <c r="B23" s="19" t="s">
        <v>17</v>
      </c>
      <c r="C23" s="10" t="s">
        <v>18</v>
      </c>
      <c r="D23" s="7" t="s">
        <v>24</v>
      </c>
      <c r="E23" s="11">
        <v>1994</v>
      </c>
      <c r="F23" s="155" t="s">
        <v>11</v>
      </c>
      <c r="G23" s="36"/>
      <c r="H23" s="36"/>
      <c r="I23" s="36"/>
      <c r="J23" s="36"/>
      <c r="K23" s="37"/>
      <c r="L23" s="67"/>
      <c r="M23" s="39"/>
      <c r="N23" s="38"/>
      <c r="O23" s="39"/>
      <c r="P23" s="37"/>
      <c r="Q23" s="38"/>
      <c r="R23" s="38"/>
      <c r="S23" s="39"/>
      <c r="T23" s="38"/>
      <c r="U23" s="39"/>
      <c r="V23" s="38"/>
      <c r="W23" s="39"/>
      <c r="X23" s="37"/>
      <c r="Y23" s="38"/>
      <c r="Z23" s="38"/>
      <c r="AA23" s="39"/>
      <c r="AB23" s="37"/>
      <c r="AC23" s="37"/>
      <c r="AD23" s="37"/>
      <c r="AE23" s="37"/>
      <c r="AF23" s="37"/>
      <c r="AG23" s="68">
        <f t="shared" si="0"/>
        <v>0</v>
      </c>
      <c r="AH23" s="4"/>
      <c r="DF23" s="2"/>
    </row>
    <row r="24" spans="1:109" s="8" customFormat="1" ht="12.75" customHeight="1" hidden="1">
      <c r="A24" s="4">
        <v>19</v>
      </c>
      <c r="B24" s="20" t="s">
        <v>75</v>
      </c>
      <c r="C24" s="70" t="s">
        <v>18</v>
      </c>
      <c r="D24" s="5" t="s">
        <v>76</v>
      </c>
      <c r="E24" s="3">
        <v>1995</v>
      </c>
      <c r="F24" s="243">
        <v>3</v>
      </c>
      <c r="G24" s="38"/>
      <c r="H24" s="38"/>
      <c r="I24" s="39"/>
      <c r="J24" s="38"/>
      <c r="K24" s="37"/>
      <c r="L24" s="67"/>
      <c r="M24" s="39"/>
      <c r="N24" s="38"/>
      <c r="O24" s="39"/>
      <c r="P24" s="37"/>
      <c r="Q24" s="36"/>
      <c r="R24" s="36"/>
      <c r="S24" s="36"/>
      <c r="T24" s="36"/>
      <c r="U24" s="39"/>
      <c r="V24" s="38"/>
      <c r="W24" s="39"/>
      <c r="X24" s="37"/>
      <c r="Y24" s="39"/>
      <c r="Z24" s="38"/>
      <c r="AA24" s="39"/>
      <c r="AB24" s="37"/>
      <c r="AC24" s="37"/>
      <c r="AD24" s="37"/>
      <c r="AE24" s="37"/>
      <c r="AF24" s="37"/>
      <c r="AG24" s="68">
        <f t="shared" si="0"/>
        <v>0</v>
      </c>
      <c r="AH24" s="4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34" s="8" customFormat="1" ht="12.75" customHeight="1" hidden="1">
      <c r="A25" s="4">
        <v>20</v>
      </c>
      <c r="B25" s="19" t="s">
        <v>75</v>
      </c>
      <c r="C25" s="10" t="s">
        <v>18</v>
      </c>
      <c r="D25" s="7" t="s">
        <v>194</v>
      </c>
      <c r="E25" s="11">
        <v>1995</v>
      </c>
      <c r="F25" s="155" t="s">
        <v>14</v>
      </c>
      <c r="G25" s="12"/>
      <c r="H25" s="38"/>
      <c r="I25" s="39"/>
      <c r="J25" s="38"/>
      <c r="K25" s="37"/>
      <c r="L25" s="67"/>
      <c r="M25" s="39"/>
      <c r="N25" s="38"/>
      <c r="O25" s="39"/>
      <c r="P25" s="37"/>
      <c r="Q25" s="38"/>
      <c r="R25" s="38"/>
      <c r="S25" s="39"/>
      <c r="T25" s="38"/>
      <c r="U25" s="39"/>
      <c r="V25" s="38"/>
      <c r="W25" s="39"/>
      <c r="X25" s="37"/>
      <c r="Y25" s="39"/>
      <c r="Z25" s="38"/>
      <c r="AA25" s="39"/>
      <c r="AB25" s="37"/>
      <c r="AC25" s="37"/>
      <c r="AD25" s="37"/>
      <c r="AE25" s="37"/>
      <c r="AF25" s="37"/>
      <c r="AG25" s="68">
        <f t="shared" si="0"/>
        <v>0</v>
      </c>
      <c r="AH25" s="4"/>
    </row>
    <row r="26" spans="1:34" s="8" customFormat="1" ht="12.75" customHeight="1" hidden="1">
      <c r="A26" s="4">
        <v>21</v>
      </c>
      <c r="B26" s="19" t="s">
        <v>135</v>
      </c>
      <c r="C26" s="10" t="s">
        <v>134</v>
      </c>
      <c r="D26" s="19" t="s">
        <v>99</v>
      </c>
      <c r="E26" s="11">
        <v>1995</v>
      </c>
      <c r="F26" s="155" t="s">
        <v>14</v>
      </c>
      <c r="G26" s="12"/>
      <c r="H26" s="38"/>
      <c r="I26" s="39"/>
      <c r="J26" s="38"/>
      <c r="K26" s="37"/>
      <c r="L26" s="67"/>
      <c r="M26" s="39"/>
      <c r="N26" s="38"/>
      <c r="O26" s="39"/>
      <c r="P26" s="37"/>
      <c r="Q26" s="39"/>
      <c r="R26" s="38"/>
      <c r="S26" s="39"/>
      <c r="T26" s="37"/>
      <c r="U26" s="39"/>
      <c r="V26" s="38"/>
      <c r="W26" s="39"/>
      <c r="X26" s="37"/>
      <c r="Y26" s="39"/>
      <c r="Z26" s="38"/>
      <c r="AA26" s="39"/>
      <c r="AB26" s="37"/>
      <c r="AC26" s="37"/>
      <c r="AD26" s="37"/>
      <c r="AE26" s="37"/>
      <c r="AF26" s="37"/>
      <c r="AG26" s="68">
        <f t="shared" si="0"/>
        <v>0</v>
      </c>
      <c r="AH26" s="4"/>
    </row>
    <row r="27" spans="1:34" s="8" customFormat="1" ht="12.75" customHeight="1" hidden="1">
      <c r="A27" s="4">
        <v>22</v>
      </c>
      <c r="B27" s="19" t="s">
        <v>135</v>
      </c>
      <c r="C27" s="10" t="s">
        <v>134</v>
      </c>
      <c r="D27" s="19" t="s">
        <v>101</v>
      </c>
      <c r="E27" s="11">
        <v>1996</v>
      </c>
      <c r="F27" s="155" t="s">
        <v>14</v>
      </c>
      <c r="G27" s="12"/>
      <c r="H27" s="38"/>
      <c r="I27" s="39"/>
      <c r="J27" s="38"/>
      <c r="K27" s="37"/>
      <c r="L27" s="67"/>
      <c r="M27" s="39"/>
      <c r="N27" s="38"/>
      <c r="O27" s="39"/>
      <c r="P27" s="37"/>
      <c r="Q27" s="39"/>
      <c r="R27" s="38"/>
      <c r="S27" s="39"/>
      <c r="T27" s="37"/>
      <c r="U27" s="39"/>
      <c r="V27" s="38"/>
      <c r="W27" s="39"/>
      <c r="X27" s="37"/>
      <c r="Y27" s="37"/>
      <c r="Z27" s="37"/>
      <c r="AA27" s="39"/>
      <c r="AB27" s="37"/>
      <c r="AC27" s="37"/>
      <c r="AD27" s="37"/>
      <c r="AE27" s="37"/>
      <c r="AF27" s="37"/>
      <c r="AG27" s="68">
        <f t="shared" si="0"/>
        <v>0</v>
      </c>
      <c r="AH27" s="4"/>
    </row>
    <row r="28" spans="1:34" s="8" customFormat="1" ht="12.75" customHeight="1" hidden="1">
      <c r="A28" s="4">
        <v>23</v>
      </c>
      <c r="B28" s="19" t="s">
        <v>21</v>
      </c>
      <c r="C28" s="21" t="s">
        <v>18</v>
      </c>
      <c r="D28" s="19" t="s">
        <v>34</v>
      </c>
      <c r="E28" s="11">
        <v>1996</v>
      </c>
      <c r="F28" s="155" t="s">
        <v>14</v>
      </c>
      <c r="G28" s="12"/>
      <c r="H28" s="38"/>
      <c r="I28" s="39"/>
      <c r="J28" s="38"/>
      <c r="K28" s="37"/>
      <c r="L28" s="67"/>
      <c r="M28" s="39"/>
      <c r="N28" s="38"/>
      <c r="O28" s="39"/>
      <c r="P28" s="37"/>
      <c r="Q28" s="39"/>
      <c r="R28" s="38"/>
      <c r="S28" s="39"/>
      <c r="T28" s="37"/>
      <c r="U28" s="39"/>
      <c r="V28" s="38"/>
      <c r="W28" s="39"/>
      <c r="X28" s="37"/>
      <c r="Y28" s="37"/>
      <c r="Z28" s="37"/>
      <c r="AA28" s="39"/>
      <c r="AB28" s="37"/>
      <c r="AC28" s="37"/>
      <c r="AD28" s="37"/>
      <c r="AE28" s="37"/>
      <c r="AF28" s="37"/>
      <c r="AG28" s="68">
        <f t="shared" si="0"/>
        <v>0</v>
      </c>
      <c r="AH28" s="4"/>
    </row>
    <row r="29" spans="1:34" s="8" customFormat="1" ht="12.75" customHeight="1" hidden="1">
      <c r="A29" s="4">
        <v>24</v>
      </c>
      <c r="B29" s="19" t="s">
        <v>128</v>
      </c>
      <c r="C29" s="10" t="s">
        <v>112</v>
      </c>
      <c r="D29" s="7" t="s">
        <v>104</v>
      </c>
      <c r="E29" s="11">
        <v>1996</v>
      </c>
      <c r="F29" s="155" t="s">
        <v>13</v>
      </c>
      <c r="G29" s="12"/>
      <c r="H29" s="38"/>
      <c r="I29" s="39"/>
      <c r="J29" s="38"/>
      <c r="K29" s="37"/>
      <c r="L29" s="67"/>
      <c r="M29" s="39"/>
      <c r="N29" s="38"/>
      <c r="O29" s="39"/>
      <c r="P29" s="37"/>
      <c r="Q29" s="39"/>
      <c r="R29" s="38"/>
      <c r="S29" s="39"/>
      <c r="T29" s="37"/>
      <c r="U29" s="39"/>
      <c r="V29" s="38"/>
      <c r="W29" s="39"/>
      <c r="X29" s="37"/>
      <c r="Y29" s="37"/>
      <c r="Z29" s="37"/>
      <c r="AA29" s="39"/>
      <c r="AB29" s="37"/>
      <c r="AC29" s="37"/>
      <c r="AD29" s="37"/>
      <c r="AE29" s="37"/>
      <c r="AF29" s="37"/>
      <c r="AG29" s="68">
        <f t="shared" si="0"/>
        <v>0</v>
      </c>
      <c r="AH29" s="4"/>
    </row>
    <row r="30" spans="1:34" s="8" customFormat="1" ht="12.75" customHeight="1" hidden="1">
      <c r="A30" s="4">
        <v>25</v>
      </c>
      <c r="B30" s="19" t="s">
        <v>200</v>
      </c>
      <c r="C30" s="10" t="s">
        <v>206</v>
      </c>
      <c r="D30" s="7" t="s">
        <v>211</v>
      </c>
      <c r="E30" s="11">
        <v>1996</v>
      </c>
      <c r="F30" s="155"/>
      <c r="G30" s="12"/>
      <c r="H30" s="38"/>
      <c r="I30" s="39"/>
      <c r="J30" s="38"/>
      <c r="K30" s="37"/>
      <c r="L30" s="67"/>
      <c r="M30" s="39"/>
      <c r="N30" s="38"/>
      <c r="O30" s="39"/>
      <c r="P30" s="37"/>
      <c r="Q30" s="39"/>
      <c r="R30" s="38"/>
      <c r="S30" s="39"/>
      <c r="T30" s="37"/>
      <c r="U30" s="39"/>
      <c r="V30" s="38"/>
      <c r="W30" s="39"/>
      <c r="X30" s="37"/>
      <c r="Y30" s="37"/>
      <c r="Z30" s="37"/>
      <c r="AA30" s="39"/>
      <c r="AB30" s="37"/>
      <c r="AC30" s="37"/>
      <c r="AD30" s="37"/>
      <c r="AE30" s="37"/>
      <c r="AF30" s="37"/>
      <c r="AG30" s="68">
        <f t="shared" si="0"/>
        <v>0</v>
      </c>
      <c r="AH30" s="4"/>
    </row>
    <row r="31" spans="1:34" s="8" customFormat="1" ht="12.75" customHeight="1" hidden="1">
      <c r="A31" s="4">
        <v>26</v>
      </c>
      <c r="B31" s="19" t="s">
        <v>135</v>
      </c>
      <c r="C31" s="10" t="s">
        <v>134</v>
      </c>
      <c r="D31" s="19" t="s">
        <v>97</v>
      </c>
      <c r="E31" s="11">
        <v>1996</v>
      </c>
      <c r="F31" s="155" t="s">
        <v>14</v>
      </c>
      <c r="G31" s="12"/>
      <c r="H31" s="38"/>
      <c r="I31" s="39"/>
      <c r="J31" s="38"/>
      <c r="K31" s="37"/>
      <c r="L31" s="67"/>
      <c r="M31" s="39"/>
      <c r="N31" s="38"/>
      <c r="O31" s="39"/>
      <c r="P31" s="37"/>
      <c r="Q31" s="39"/>
      <c r="R31" s="38"/>
      <c r="S31" s="39"/>
      <c r="T31" s="37"/>
      <c r="U31" s="39"/>
      <c r="V31" s="38"/>
      <c r="W31" s="39"/>
      <c r="X31" s="37"/>
      <c r="Y31" s="37"/>
      <c r="Z31" s="37"/>
      <c r="AA31" s="39"/>
      <c r="AB31" s="37"/>
      <c r="AC31" s="37"/>
      <c r="AD31" s="37"/>
      <c r="AE31" s="37"/>
      <c r="AF31" s="37"/>
      <c r="AG31" s="68">
        <f t="shared" si="0"/>
        <v>0</v>
      </c>
      <c r="AH31" s="4"/>
    </row>
    <row r="32" spans="1:34" s="8" customFormat="1" ht="12.75" customHeight="1" hidden="1">
      <c r="A32" s="4">
        <v>27</v>
      </c>
      <c r="B32" s="19" t="s">
        <v>75</v>
      </c>
      <c r="C32" s="10" t="s">
        <v>18</v>
      </c>
      <c r="D32" s="19" t="s">
        <v>196</v>
      </c>
      <c r="E32" s="11">
        <v>1996</v>
      </c>
      <c r="F32" s="155" t="s">
        <v>14</v>
      </c>
      <c r="G32" s="12"/>
      <c r="H32" s="38"/>
      <c r="I32" s="39"/>
      <c r="J32" s="38"/>
      <c r="K32" s="37"/>
      <c r="L32" s="67"/>
      <c r="M32" s="39"/>
      <c r="N32" s="38"/>
      <c r="O32" s="39"/>
      <c r="P32" s="37"/>
      <c r="Q32" s="39"/>
      <c r="R32" s="38"/>
      <c r="S32" s="39"/>
      <c r="T32" s="37"/>
      <c r="U32" s="39"/>
      <c r="V32" s="38"/>
      <c r="W32" s="39"/>
      <c r="X32" s="37"/>
      <c r="Y32" s="37"/>
      <c r="Z32" s="37"/>
      <c r="AA32" s="39"/>
      <c r="AB32" s="37"/>
      <c r="AC32" s="37"/>
      <c r="AD32" s="37"/>
      <c r="AE32" s="37"/>
      <c r="AF32" s="37"/>
      <c r="AG32" s="68">
        <f t="shared" si="0"/>
        <v>0</v>
      </c>
      <c r="AH32" s="4"/>
    </row>
    <row r="33" spans="1:109" s="8" customFormat="1" ht="12.75" customHeight="1" hidden="1">
      <c r="A33" s="4">
        <v>28</v>
      </c>
      <c r="B33" s="19" t="s">
        <v>92</v>
      </c>
      <c r="C33" s="10" t="s">
        <v>125</v>
      </c>
      <c r="D33" s="5" t="s">
        <v>90</v>
      </c>
      <c r="E33" s="11">
        <v>1986</v>
      </c>
      <c r="F33" s="155" t="s">
        <v>14</v>
      </c>
      <c r="G33" s="38"/>
      <c r="H33" s="38"/>
      <c r="I33" s="39"/>
      <c r="J33" s="38"/>
      <c r="K33" s="37"/>
      <c r="L33" s="67"/>
      <c r="M33" s="39"/>
      <c r="N33" s="38"/>
      <c r="O33" s="39"/>
      <c r="P33" s="37"/>
      <c r="Q33" s="39"/>
      <c r="R33" s="38"/>
      <c r="S33" s="39"/>
      <c r="T33" s="37"/>
      <c r="U33" s="39"/>
      <c r="V33" s="38"/>
      <c r="W33" s="39"/>
      <c r="X33" s="37"/>
      <c r="Y33" s="39"/>
      <c r="Z33" s="38"/>
      <c r="AA33" s="39"/>
      <c r="AB33" s="37"/>
      <c r="AC33" s="37"/>
      <c r="AD33" s="37"/>
      <c r="AE33" s="37"/>
      <c r="AF33" s="37"/>
      <c r="AG33" s="68">
        <f t="shared" si="0"/>
        <v>0</v>
      </c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3" s="8" customFormat="1" ht="12.75" customHeight="1" hidden="1">
      <c r="A34" s="4">
        <v>29</v>
      </c>
      <c r="B34" s="44" t="s">
        <v>21</v>
      </c>
      <c r="C34" s="66" t="s">
        <v>18</v>
      </c>
      <c r="D34" s="16" t="s">
        <v>177</v>
      </c>
      <c r="E34" s="17">
        <v>1990</v>
      </c>
      <c r="F34" s="159" t="s">
        <v>13</v>
      </c>
      <c r="G34" s="32"/>
      <c r="H34" s="36"/>
      <c r="I34" s="36"/>
      <c r="J34" s="36"/>
      <c r="K34" s="37"/>
      <c r="L34" s="67"/>
      <c r="M34" s="39"/>
      <c r="N34" s="38"/>
      <c r="O34" s="39"/>
      <c r="P34" s="37"/>
      <c r="Q34" s="39"/>
      <c r="R34" s="38"/>
      <c r="S34" s="39"/>
      <c r="T34" s="37"/>
      <c r="U34" s="39"/>
      <c r="V34" s="38"/>
      <c r="W34" s="39"/>
      <c r="X34" s="37"/>
      <c r="Y34" s="35"/>
      <c r="Z34" s="34"/>
      <c r="AA34" s="39"/>
      <c r="AB34" s="37"/>
      <c r="AC34" s="37"/>
      <c r="AD34" s="37"/>
      <c r="AE34" s="37"/>
      <c r="AF34" s="37"/>
      <c r="AG34" s="68">
        <f t="shared" si="0"/>
        <v>0</v>
      </c>
      <c r="AH34" s="4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1:34" s="8" customFormat="1" ht="12.75" customHeight="1" hidden="1">
      <c r="A35" s="4">
        <v>30</v>
      </c>
      <c r="B35" s="44" t="s">
        <v>75</v>
      </c>
      <c r="C35" s="66" t="s">
        <v>18</v>
      </c>
      <c r="D35" s="16" t="s">
        <v>77</v>
      </c>
      <c r="E35" s="17">
        <v>1993</v>
      </c>
      <c r="F35" s="159" t="s">
        <v>15</v>
      </c>
      <c r="G35" s="18"/>
      <c r="H35" s="38"/>
      <c r="I35" s="39"/>
      <c r="J35" s="38"/>
      <c r="K35" s="37"/>
      <c r="L35" s="67"/>
      <c r="M35" s="39"/>
      <c r="N35" s="38"/>
      <c r="O35" s="39"/>
      <c r="P35" s="37"/>
      <c r="Q35" s="39"/>
      <c r="R35" s="38"/>
      <c r="S35" s="36"/>
      <c r="T35" s="36"/>
      <c r="U35" s="39"/>
      <c r="V35" s="38"/>
      <c r="W35" s="39"/>
      <c r="X35" s="37"/>
      <c r="Y35" s="35"/>
      <c r="Z35" s="34"/>
      <c r="AA35" s="39"/>
      <c r="AB35" s="37"/>
      <c r="AC35" s="37"/>
      <c r="AD35" s="37"/>
      <c r="AE35" s="37"/>
      <c r="AF35" s="37"/>
      <c r="AG35" s="68">
        <f t="shared" si="0"/>
        <v>0</v>
      </c>
      <c r="AH35" s="4"/>
    </row>
    <row r="36" spans="1:109" s="8" customFormat="1" ht="12.75" customHeight="1" hidden="1">
      <c r="A36" s="4">
        <v>31</v>
      </c>
      <c r="B36" s="44" t="s">
        <v>73</v>
      </c>
      <c r="C36" s="66" t="s">
        <v>18</v>
      </c>
      <c r="D36" s="16" t="s">
        <v>72</v>
      </c>
      <c r="E36" s="17">
        <v>1985</v>
      </c>
      <c r="F36" s="159" t="s">
        <v>11</v>
      </c>
      <c r="G36" s="18"/>
      <c r="H36" s="38"/>
      <c r="I36" s="39"/>
      <c r="J36" s="38"/>
      <c r="K36" s="37"/>
      <c r="L36" s="67"/>
      <c r="M36" s="39"/>
      <c r="N36" s="38"/>
      <c r="O36" s="39"/>
      <c r="P36" s="37"/>
      <c r="Q36" s="39"/>
      <c r="R36" s="38"/>
      <c r="S36" s="39"/>
      <c r="T36" s="37"/>
      <c r="U36" s="39"/>
      <c r="V36" s="38"/>
      <c r="W36" s="39"/>
      <c r="X36" s="37"/>
      <c r="Y36" s="35"/>
      <c r="Z36" s="34"/>
      <c r="AA36" s="39"/>
      <c r="AB36" s="37"/>
      <c r="AC36" s="37"/>
      <c r="AD36" s="37"/>
      <c r="AE36" s="37"/>
      <c r="AF36" s="37"/>
      <c r="AG36" s="68">
        <f t="shared" si="0"/>
        <v>0</v>
      </c>
      <c r="AH36" s="4"/>
      <c r="CZ36" s="2"/>
      <c r="DA36" s="2"/>
      <c r="DB36" s="2"/>
      <c r="DC36" s="2"/>
      <c r="DD36" s="2"/>
      <c r="DE36" s="2"/>
    </row>
    <row r="37" spans="1:103" s="8" customFormat="1" ht="12.75" customHeight="1" hidden="1">
      <c r="A37" s="4">
        <v>32</v>
      </c>
      <c r="B37" s="44" t="s">
        <v>75</v>
      </c>
      <c r="C37" s="66" t="s">
        <v>18</v>
      </c>
      <c r="D37" s="16" t="s">
        <v>242</v>
      </c>
      <c r="E37" s="17">
        <v>1994</v>
      </c>
      <c r="F37" s="159"/>
      <c r="G37" s="32"/>
      <c r="H37" s="36"/>
      <c r="I37" s="36"/>
      <c r="J37" s="36"/>
      <c r="K37" s="37"/>
      <c r="L37" s="67"/>
      <c r="M37" s="39"/>
      <c r="N37" s="38"/>
      <c r="O37" s="39"/>
      <c r="P37" s="37"/>
      <c r="Q37" s="39"/>
      <c r="R37" s="38"/>
      <c r="S37" s="39"/>
      <c r="T37" s="37"/>
      <c r="U37" s="39"/>
      <c r="V37" s="38"/>
      <c r="W37" s="39"/>
      <c r="X37" s="37"/>
      <c r="Y37" s="35"/>
      <c r="Z37" s="34"/>
      <c r="AA37" s="39"/>
      <c r="AB37" s="37"/>
      <c r="AC37" s="37"/>
      <c r="AD37" s="37"/>
      <c r="AE37" s="37"/>
      <c r="AF37" s="37"/>
      <c r="AG37" s="68">
        <f t="shared" si="0"/>
        <v>0</v>
      </c>
      <c r="AH37" s="4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1:110" s="113" customFormat="1" ht="25.5" customHeight="1">
      <c r="A38" s="308" t="s">
        <v>278</v>
      </c>
      <c r="B38" s="309"/>
      <c r="C38" s="309"/>
      <c r="D38" s="309"/>
      <c r="E38" s="310"/>
      <c r="F38" s="161"/>
      <c r="G38" s="110"/>
      <c r="H38" s="110"/>
      <c r="I38" s="109"/>
      <c r="J38" s="110"/>
      <c r="K38" s="63"/>
      <c r="L38" s="115"/>
      <c r="M38" s="109"/>
      <c r="N38" s="110"/>
      <c r="O38" s="109"/>
      <c r="P38" s="63"/>
      <c r="Q38" s="109"/>
      <c r="R38" s="110"/>
      <c r="S38" s="109"/>
      <c r="T38" s="63"/>
      <c r="U38" s="109"/>
      <c r="V38" s="110"/>
      <c r="W38" s="109"/>
      <c r="X38" s="63"/>
      <c r="Y38" s="109"/>
      <c r="Z38" s="110"/>
      <c r="AA38" s="109"/>
      <c r="AB38" s="63"/>
      <c r="AC38" s="63"/>
      <c r="AD38" s="63"/>
      <c r="AE38" s="63"/>
      <c r="AF38" s="63"/>
      <c r="AG38" s="108"/>
      <c r="AH38" s="23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8"/>
      <c r="DA38" s="8"/>
      <c r="DB38" s="8"/>
      <c r="DC38" s="8"/>
      <c r="DD38" s="8"/>
      <c r="DE38" s="8"/>
      <c r="DF38" s="8"/>
    </row>
    <row r="39" spans="1:110" s="8" customFormat="1" ht="12.75" customHeight="1">
      <c r="A39" s="4">
        <v>1</v>
      </c>
      <c r="B39" s="5" t="s">
        <v>21</v>
      </c>
      <c r="C39" s="70" t="s">
        <v>18</v>
      </c>
      <c r="D39" s="5" t="s">
        <v>40</v>
      </c>
      <c r="E39" s="11">
        <v>1998</v>
      </c>
      <c r="F39" s="155" t="s">
        <v>11</v>
      </c>
      <c r="G39" s="38">
        <v>2</v>
      </c>
      <c r="H39" s="38">
        <v>96</v>
      </c>
      <c r="I39" s="37">
        <v>6</v>
      </c>
      <c r="J39" s="37">
        <v>42</v>
      </c>
      <c r="K39" s="38">
        <v>1</v>
      </c>
      <c r="L39" s="34">
        <v>75</v>
      </c>
      <c r="M39" s="39"/>
      <c r="N39" s="38"/>
      <c r="O39" s="39"/>
      <c r="P39" s="37"/>
      <c r="Q39" s="37">
        <v>21</v>
      </c>
      <c r="R39" s="37">
        <v>50</v>
      </c>
      <c r="S39" s="37">
        <v>1</v>
      </c>
      <c r="T39" s="37">
        <v>50</v>
      </c>
      <c r="U39" s="39">
        <v>1</v>
      </c>
      <c r="V39" s="38">
        <v>75</v>
      </c>
      <c r="W39" s="39">
        <v>5</v>
      </c>
      <c r="X39" s="37">
        <v>32.63</v>
      </c>
      <c r="Y39" s="39">
        <v>3</v>
      </c>
      <c r="Z39" s="38">
        <v>69.75</v>
      </c>
      <c r="AA39" s="39">
        <v>2</v>
      </c>
      <c r="AB39" s="37">
        <v>96</v>
      </c>
      <c r="AC39" s="37">
        <v>1</v>
      </c>
      <c r="AD39" s="37">
        <v>75</v>
      </c>
      <c r="AE39" s="37">
        <v>1</v>
      </c>
      <c r="AF39" s="37">
        <v>37.5</v>
      </c>
      <c r="AG39" s="68">
        <f aca="true" t="shared" si="1" ref="AG39:AG82">H39+J39+L39+N39+P39+R39+T39+V39+X39+Z39+AB39+AD39+AF39</f>
        <v>698.88</v>
      </c>
      <c r="AH39" s="25">
        <v>1</v>
      </c>
      <c r="AI39" s="106"/>
      <c r="AJ39" s="106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</row>
    <row r="40" spans="1:110" s="8" customFormat="1" ht="12.75" customHeight="1">
      <c r="A40" s="4">
        <v>2</v>
      </c>
      <c r="B40" s="20" t="s">
        <v>17</v>
      </c>
      <c r="C40" s="112" t="s">
        <v>18</v>
      </c>
      <c r="D40" s="14" t="s">
        <v>37</v>
      </c>
      <c r="E40" s="3">
        <v>1999</v>
      </c>
      <c r="F40" s="234" t="s">
        <v>11</v>
      </c>
      <c r="G40" s="38">
        <v>4</v>
      </c>
      <c r="H40" s="38">
        <v>90</v>
      </c>
      <c r="I40" s="39">
        <v>1</v>
      </c>
      <c r="J40" s="38">
        <v>50</v>
      </c>
      <c r="K40" s="37">
        <v>2</v>
      </c>
      <c r="L40" s="67">
        <v>72</v>
      </c>
      <c r="M40" s="37"/>
      <c r="N40" s="37"/>
      <c r="O40" s="37"/>
      <c r="P40" s="37"/>
      <c r="Q40" s="37">
        <v>4</v>
      </c>
      <c r="R40" s="37">
        <v>90</v>
      </c>
      <c r="S40" s="37">
        <v>4</v>
      </c>
      <c r="T40" s="37">
        <v>45</v>
      </c>
      <c r="U40" s="37"/>
      <c r="V40" s="37"/>
      <c r="W40" s="37"/>
      <c r="X40" s="37"/>
      <c r="Y40" s="37">
        <v>4</v>
      </c>
      <c r="Z40" s="37">
        <v>67.5</v>
      </c>
      <c r="AA40" s="37">
        <v>1</v>
      </c>
      <c r="AB40" s="37">
        <v>75</v>
      </c>
      <c r="AC40" s="37">
        <v>5</v>
      </c>
      <c r="AD40" s="37">
        <v>65.25</v>
      </c>
      <c r="AE40" s="37">
        <v>2</v>
      </c>
      <c r="AF40" s="37">
        <v>36</v>
      </c>
      <c r="AG40" s="68">
        <f t="shared" si="1"/>
        <v>590.75</v>
      </c>
      <c r="AH40" s="25">
        <v>2</v>
      </c>
      <c r="AI40" s="106"/>
      <c r="AJ40" s="106"/>
      <c r="DF40" s="2"/>
    </row>
    <row r="41" spans="1:110" s="8" customFormat="1" ht="12.75" customHeight="1">
      <c r="A41" s="4">
        <v>3</v>
      </c>
      <c r="B41" s="19" t="s">
        <v>17</v>
      </c>
      <c r="C41" s="10" t="s">
        <v>18</v>
      </c>
      <c r="D41" s="7" t="s">
        <v>32</v>
      </c>
      <c r="E41" s="11">
        <v>1998</v>
      </c>
      <c r="F41" s="155" t="s">
        <v>11</v>
      </c>
      <c r="G41" s="38">
        <v>4</v>
      </c>
      <c r="H41" s="38">
        <v>90</v>
      </c>
      <c r="I41" s="37">
        <v>10</v>
      </c>
      <c r="J41" s="37">
        <v>36</v>
      </c>
      <c r="K41" s="38">
        <v>5</v>
      </c>
      <c r="L41" s="34">
        <v>65.25</v>
      </c>
      <c r="M41" s="39"/>
      <c r="N41" s="38"/>
      <c r="O41" s="39"/>
      <c r="P41" s="37"/>
      <c r="Q41" s="39"/>
      <c r="R41" s="38"/>
      <c r="S41" s="37">
        <v>6</v>
      </c>
      <c r="T41" s="37">
        <v>42</v>
      </c>
      <c r="U41" s="39">
        <v>3</v>
      </c>
      <c r="V41" s="38">
        <v>69.75</v>
      </c>
      <c r="W41" s="39"/>
      <c r="X41" s="37"/>
      <c r="Y41" s="39">
        <v>1</v>
      </c>
      <c r="Z41" s="38">
        <v>75</v>
      </c>
      <c r="AA41" s="39">
        <v>1</v>
      </c>
      <c r="AB41" s="37">
        <v>100</v>
      </c>
      <c r="AC41" s="37">
        <v>3</v>
      </c>
      <c r="AD41" s="37">
        <v>69.75</v>
      </c>
      <c r="AE41" s="37">
        <v>2</v>
      </c>
      <c r="AF41" s="37">
        <v>36</v>
      </c>
      <c r="AG41" s="68">
        <f t="shared" si="1"/>
        <v>583.75</v>
      </c>
      <c r="AH41" s="25">
        <v>3</v>
      </c>
      <c r="AI41" s="106"/>
      <c r="AJ41" s="106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s="8" customFormat="1" ht="12.75" customHeight="1">
      <c r="A42" s="4">
        <v>4</v>
      </c>
      <c r="B42" s="19" t="s">
        <v>17</v>
      </c>
      <c r="C42" s="10" t="s">
        <v>18</v>
      </c>
      <c r="D42" s="5" t="s">
        <v>44</v>
      </c>
      <c r="E42" s="3">
        <v>1997</v>
      </c>
      <c r="F42" s="243" t="s">
        <v>11</v>
      </c>
      <c r="G42" s="38">
        <v>16</v>
      </c>
      <c r="H42" s="38">
        <v>60</v>
      </c>
      <c r="I42" s="38">
        <v>1</v>
      </c>
      <c r="J42" s="38">
        <v>50</v>
      </c>
      <c r="K42" s="37">
        <v>9</v>
      </c>
      <c r="L42" s="67">
        <v>56.25</v>
      </c>
      <c r="M42" s="37"/>
      <c r="N42" s="37"/>
      <c r="O42" s="37"/>
      <c r="P42" s="37"/>
      <c r="Q42" s="38">
        <v>18</v>
      </c>
      <c r="R42" s="38">
        <v>56</v>
      </c>
      <c r="S42" s="38">
        <v>4</v>
      </c>
      <c r="T42" s="38">
        <v>45</v>
      </c>
      <c r="U42" s="37">
        <v>4</v>
      </c>
      <c r="V42" s="37">
        <v>67.5</v>
      </c>
      <c r="W42" s="37">
        <v>1</v>
      </c>
      <c r="X42" s="37">
        <v>37.5</v>
      </c>
      <c r="Y42" s="39"/>
      <c r="Z42" s="38"/>
      <c r="AA42" s="37"/>
      <c r="AB42" s="37"/>
      <c r="AC42" s="37"/>
      <c r="AD42" s="37"/>
      <c r="AE42" s="37"/>
      <c r="AF42" s="37"/>
      <c r="AG42" s="68">
        <f t="shared" si="1"/>
        <v>372.25</v>
      </c>
      <c r="AH42" s="25">
        <v>4</v>
      </c>
      <c r="CZ42" s="2"/>
      <c r="DA42" s="2"/>
      <c r="DB42" s="2"/>
      <c r="DC42" s="2"/>
      <c r="DD42" s="2"/>
      <c r="DE42" s="2"/>
      <c r="DF42" s="2"/>
    </row>
    <row r="43" spans="1:110" s="8" customFormat="1" ht="12.75" customHeight="1">
      <c r="A43" s="4">
        <v>5</v>
      </c>
      <c r="B43" s="5" t="s">
        <v>20</v>
      </c>
      <c r="C43" s="70" t="s">
        <v>18</v>
      </c>
      <c r="D43" s="5" t="s">
        <v>38</v>
      </c>
      <c r="E43" s="11">
        <v>1999</v>
      </c>
      <c r="F43" s="155" t="s">
        <v>14</v>
      </c>
      <c r="G43" s="38">
        <v>42</v>
      </c>
      <c r="H43" s="38">
        <v>17</v>
      </c>
      <c r="I43" s="39">
        <v>18</v>
      </c>
      <c r="J43" s="38">
        <v>28</v>
      </c>
      <c r="K43" s="37">
        <v>11</v>
      </c>
      <c r="L43" s="67">
        <v>52.5</v>
      </c>
      <c r="M43" s="37"/>
      <c r="N43" s="37"/>
      <c r="O43" s="37"/>
      <c r="P43" s="37"/>
      <c r="Q43" s="37">
        <v>11</v>
      </c>
      <c r="R43" s="37">
        <v>70</v>
      </c>
      <c r="S43" s="37">
        <v>13</v>
      </c>
      <c r="T43" s="37">
        <v>33</v>
      </c>
      <c r="U43" s="37">
        <v>17</v>
      </c>
      <c r="V43" s="37">
        <v>43.5</v>
      </c>
      <c r="W43" s="37">
        <v>4</v>
      </c>
      <c r="X43" s="37">
        <v>33.75</v>
      </c>
      <c r="Y43" s="37"/>
      <c r="Z43" s="37"/>
      <c r="AA43" s="37"/>
      <c r="AB43" s="37"/>
      <c r="AC43" s="37">
        <v>8</v>
      </c>
      <c r="AD43" s="37">
        <v>58.5</v>
      </c>
      <c r="AE43" s="37">
        <v>5</v>
      </c>
      <c r="AF43" s="37">
        <v>32.63</v>
      </c>
      <c r="AG43" s="68">
        <f t="shared" si="1"/>
        <v>368.88</v>
      </c>
      <c r="AH43" s="25">
        <v>5</v>
      </c>
      <c r="AI43" s="106"/>
      <c r="AJ43" s="106"/>
      <c r="DF43" s="2"/>
    </row>
    <row r="44" spans="1:109" s="2" customFormat="1" ht="12.75" customHeight="1">
      <c r="A44" s="4">
        <v>6</v>
      </c>
      <c r="B44" s="19" t="s">
        <v>20</v>
      </c>
      <c r="C44" s="16" t="s">
        <v>18</v>
      </c>
      <c r="D44" s="7" t="s">
        <v>36</v>
      </c>
      <c r="E44" s="11">
        <v>1999</v>
      </c>
      <c r="F44" s="155" t="s">
        <v>13</v>
      </c>
      <c r="G44" s="56">
        <v>34</v>
      </c>
      <c r="H44" s="56">
        <v>25</v>
      </c>
      <c r="I44" s="58">
        <v>10</v>
      </c>
      <c r="J44" s="56">
        <v>36</v>
      </c>
      <c r="K44" s="37">
        <v>13</v>
      </c>
      <c r="L44" s="67">
        <v>49.5</v>
      </c>
      <c r="M44" s="37"/>
      <c r="N44" s="37"/>
      <c r="O44" s="37"/>
      <c r="P44" s="37"/>
      <c r="Q44" s="37"/>
      <c r="R44" s="37"/>
      <c r="S44" s="37"/>
      <c r="T44" s="37"/>
      <c r="U44" s="37">
        <v>15</v>
      </c>
      <c r="V44" s="37">
        <v>46.5</v>
      </c>
      <c r="W44" s="37">
        <v>4</v>
      </c>
      <c r="X44" s="37">
        <v>33.75</v>
      </c>
      <c r="Y44" s="37"/>
      <c r="Z44" s="37"/>
      <c r="AA44" s="37">
        <v>3</v>
      </c>
      <c r="AB44" s="37">
        <v>69.75</v>
      </c>
      <c r="AC44" s="37">
        <v>7</v>
      </c>
      <c r="AD44" s="37">
        <v>60.75</v>
      </c>
      <c r="AE44" s="37">
        <v>5</v>
      </c>
      <c r="AF44" s="37">
        <v>32.63</v>
      </c>
      <c r="AG44" s="68">
        <f t="shared" si="1"/>
        <v>353.88</v>
      </c>
      <c r="AH44" s="25">
        <v>6</v>
      </c>
      <c r="AI44" s="106"/>
      <c r="AJ44" s="106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</row>
    <row r="45" spans="1:109" s="2" customFormat="1" ht="12.75" customHeight="1">
      <c r="A45" s="4">
        <v>7</v>
      </c>
      <c r="B45" s="19" t="s">
        <v>124</v>
      </c>
      <c r="C45" s="19" t="s">
        <v>123</v>
      </c>
      <c r="D45" s="251" t="s">
        <v>118</v>
      </c>
      <c r="E45" s="11">
        <v>1999</v>
      </c>
      <c r="F45" s="155" t="s">
        <v>13</v>
      </c>
      <c r="G45" s="56">
        <v>15</v>
      </c>
      <c r="H45" s="56">
        <v>62</v>
      </c>
      <c r="I45" s="58">
        <v>16</v>
      </c>
      <c r="J45" s="56">
        <v>30</v>
      </c>
      <c r="K45" s="37"/>
      <c r="L45" s="67"/>
      <c r="M45" s="37"/>
      <c r="N45" s="37"/>
      <c r="O45" s="37"/>
      <c r="P45" s="37"/>
      <c r="Q45" s="37">
        <v>20</v>
      </c>
      <c r="R45" s="37">
        <v>52</v>
      </c>
      <c r="S45" s="37">
        <v>8</v>
      </c>
      <c r="T45" s="37">
        <v>39</v>
      </c>
      <c r="U45" s="37">
        <v>6</v>
      </c>
      <c r="V45" s="37">
        <v>63</v>
      </c>
      <c r="W45" s="37">
        <v>3</v>
      </c>
      <c r="X45" s="37">
        <v>34.88</v>
      </c>
      <c r="Y45" s="37">
        <v>11</v>
      </c>
      <c r="Z45" s="37">
        <v>52.5</v>
      </c>
      <c r="AA45" s="37"/>
      <c r="AB45" s="37"/>
      <c r="AC45" s="37"/>
      <c r="AD45" s="37"/>
      <c r="AE45" s="37"/>
      <c r="AF45" s="37"/>
      <c r="AG45" s="68">
        <f t="shared" si="1"/>
        <v>333.38</v>
      </c>
      <c r="AH45" s="25">
        <v>7</v>
      </c>
      <c r="AI45" s="106"/>
      <c r="AJ45" s="106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</row>
    <row r="46" spans="1:36" s="2" customFormat="1" ht="12.75" customHeight="1">
      <c r="A46" s="4">
        <v>8</v>
      </c>
      <c r="B46" s="5" t="s">
        <v>124</v>
      </c>
      <c r="C46" s="236" t="s">
        <v>123</v>
      </c>
      <c r="D46" s="5" t="s">
        <v>113</v>
      </c>
      <c r="E46" s="11">
        <v>1998</v>
      </c>
      <c r="F46" s="155" t="s">
        <v>11</v>
      </c>
      <c r="G46" s="56">
        <v>38</v>
      </c>
      <c r="H46" s="56">
        <v>21</v>
      </c>
      <c r="I46" s="57">
        <v>9</v>
      </c>
      <c r="J46" s="57">
        <v>37.5</v>
      </c>
      <c r="K46" s="38"/>
      <c r="L46" s="34"/>
      <c r="M46" s="39"/>
      <c r="N46" s="38"/>
      <c r="O46" s="39"/>
      <c r="P46" s="37"/>
      <c r="Q46" s="39">
        <v>7</v>
      </c>
      <c r="R46" s="38">
        <v>81</v>
      </c>
      <c r="S46" s="39">
        <v>8</v>
      </c>
      <c r="T46" s="37">
        <v>39</v>
      </c>
      <c r="U46" s="39">
        <v>7</v>
      </c>
      <c r="V46" s="38">
        <v>60.75</v>
      </c>
      <c r="W46" s="39">
        <v>3</v>
      </c>
      <c r="X46" s="37">
        <v>34.88</v>
      </c>
      <c r="Y46" s="39">
        <v>9</v>
      </c>
      <c r="Z46" s="38">
        <v>56.25</v>
      </c>
      <c r="AA46" s="39"/>
      <c r="AB46" s="37"/>
      <c r="AC46" s="37"/>
      <c r="AD46" s="37"/>
      <c r="AE46" s="37"/>
      <c r="AF46" s="37"/>
      <c r="AG46" s="68">
        <f t="shared" si="1"/>
        <v>330.38</v>
      </c>
      <c r="AH46" s="25">
        <v>8</v>
      </c>
      <c r="AI46" s="106"/>
      <c r="AJ46" s="106"/>
    </row>
    <row r="47" spans="1:110" s="8" customFormat="1" ht="12.75" customHeight="1">
      <c r="A47" s="4">
        <v>9</v>
      </c>
      <c r="B47" s="15" t="s">
        <v>17</v>
      </c>
      <c r="C47" s="22" t="s">
        <v>18</v>
      </c>
      <c r="D47" s="15" t="s">
        <v>39</v>
      </c>
      <c r="E47" s="4">
        <v>1999</v>
      </c>
      <c r="F47" s="155" t="s">
        <v>13</v>
      </c>
      <c r="G47" s="38"/>
      <c r="H47" s="38"/>
      <c r="I47" s="39"/>
      <c r="J47" s="38"/>
      <c r="K47" s="37">
        <v>4</v>
      </c>
      <c r="L47" s="67">
        <v>67.5</v>
      </c>
      <c r="M47" s="37"/>
      <c r="N47" s="37"/>
      <c r="O47" s="37"/>
      <c r="P47" s="37"/>
      <c r="Q47" s="37">
        <v>6</v>
      </c>
      <c r="R47" s="37">
        <v>84</v>
      </c>
      <c r="S47" s="37">
        <v>18</v>
      </c>
      <c r="T47" s="37">
        <v>28</v>
      </c>
      <c r="U47" s="37">
        <v>2</v>
      </c>
      <c r="V47" s="37">
        <v>72</v>
      </c>
      <c r="W47" s="37"/>
      <c r="X47" s="37"/>
      <c r="Y47" s="37">
        <v>2</v>
      </c>
      <c r="Z47" s="37">
        <v>72</v>
      </c>
      <c r="AA47" s="37"/>
      <c r="AB47" s="37"/>
      <c r="AC47" s="37"/>
      <c r="AD47" s="37"/>
      <c r="AE47" s="37"/>
      <c r="AF47" s="37"/>
      <c r="AG47" s="68">
        <f t="shared" si="1"/>
        <v>323.5</v>
      </c>
      <c r="AH47" s="25">
        <v>9</v>
      </c>
      <c r="AI47" s="106"/>
      <c r="AJ47" s="106"/>
      <c r="DF47" s="2"/>
    </row>
    <row r="48" spans="1:109" s="2" customFormat="1" ht="12.75" customHeight="1">
      <c r="A48" s="4">
        <v>10</v>
      </c>
      <c r="B48" s="5" t="s">
        <v>21</v>
      </c>
      <c r="C48" s="70" t="s">
        <v>18</v>
      </c>
      <c r="D48" s="5" t="s">
        <v>43</v>
      </c>
      <c r="E48" s="11">
        <v>1999</v>
      </c>
      <c r="F48" s="155" t="s">
        <v>14</v>
      </c>
      <c r="G48" s="38">
        <v>17</v>
      </c>
      <c r="H48" s="38">
        <v>58</v>
      </c>
      <c r="I48" s="39">
        <v>17</v>
      </c>
      <c r="J48" s="38">
        <v>29</v>
      </c>
      <c r="K48" s="37"/>
      <c r="L48" s="67"/>
      <c r="M48" s="37"/>
      <c r="N48" s="37"/>
      <c r="O48" s="37"/>
      <c r="P48" s="37"/>
      <c r="Q48" s="37">
        <v>19</v>
      </c>
      <c r="R48" s="37">
        <v>54</v>
      </c>
      <c r="S48" s="37">
        <v>14</v>
      </c>
      <c r="T48" s="37">
        <v>32</v>
      </c>
      <c r="U48" s="37">
        <v>10</v>
      </c>
      <c r="V48" s="37">
        <v>54</v>
      </c>
      <c r="W48" s="37">
        <v>7</v>
      </c>
      <c r="X48" s="37">
        <v>30.38</v>
      </c>
      <c r="Y48" s="37">
        <v>12</v>
      </c>
      <c r="Z48" s="37">
        <v>51</v>
      </c>
      <c r="AA48" s="37"/>
      <c r="AB48" s="37"/>
      <c r="AC48" s="37"/>
      <c r="AD48" s="37"/>
      <c r="AE48" s="37"/>
      <c r="AF48" s="37"/>
      <c r="AG48" s="68">
        <f t="shared" si="1"/>
        <v>308.38</v>
      </c>
      <c r="AH48" s="25">
        <v>10</v>
      </c>
      <c r="AI48" s="106"/>
      <c r="AJ48" s="106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</row>
    <row r="49" spans="1:109" s="2" customFormat="1" ht="12.75" customHeight="1">
      <c r="A49" s="4">
        <v>11</v>
      </c>
      <c r="B49" s="19" t="s">
        <v>124</v>
      </c>
      <c r="C49" s="21" t="s">
        <v>123</v>
      </c>
      <c r="D49" s="111" t="s">
        <v>114</v>
      </c>
      <c r="E49" s="11">
        <v>1997</v>
      </c>
      <c r="F49" s="155" t="s">
        <v>13</v>
      </c>
      <c r="G49" s="38">
        <v>23</v>
      </c>
      <c r="H49" s="38">
        <v>46</v>
      </c>
      <c r="I49" s="39">
        <v>9</v>
      </c>
      <c r="J49" s="38">
        <v>37.5</v>
      </c>
      <c r="K49" s="37"/>
      <c r="L49" s="67"/>
      <c r="M49" s="39"/>
      <c r="N49" s="38"/>
      <c r="O49" s="39"/>
      <c r="P49" s="37"/>
      <c r="Q49" s="58">
        <v>17</v>
      </c>
      <c r="R49" s="56">
        <v>58</v>
      </c>
      <c r="S49" s="58">
        <v>5</v>
      </c>
      <c r="T49" s="57">
        <v>43.5</v>
      </c>
      <c r="U49" s="39"/>
      <c r="V49" s="38"/>
      <c r="W49" s="39"/>
      <c r="X49" s="37"/>
      <c r="Y49" s="39"/>
      <c r="Z49" s="38"/>
      <c r="AA49" s="39"/>
      <c r="AB49" s="37"/>
      <c r="AC49" s="37">
        <v>6</v>
      </c>
      <c r="AD49" s="37">
        <v>63</v>
      </c>
      <c r="AE49" s="37"/>
      <c r="AF49" s="37"/>
      <c r="AG49" s="68">
        <f t="shared" si="1"/>
        <v>248</v>
      </c>
      <c r="AH49" s="25">
        <v>11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</row>
    <row r="50" spans="1:109" s="2" customFormat="1" ht="12.75" customHeight="1">
      <c r="A50" s="4">
        <v>12</v>
      </c>
      <c r="B50" s="5" t="s">
        <v>17</v>
      </c>
      <c r="C50" s="70" t="s">
        <v>18</v>
      </c>
      <c r="D50" s="5" t="s">
        <v>93</v>
      </c>
      <c r="E50" s="11">
        <v>1999</v>
      </c>
      <c r="F50" s="155" t="s">
        <v>13</v>
      </c>
      <c r="G50" s="38">
        <v>32</v>
      </c>
      <c r="H50" s="38">
        <v>28</v>
      </c>
      <c r="I50" s="39">
        <v>18</v>
      </c>
      <c r="J50" s="38">
        <v>28</v>
      </c>
      <c r="K50" s="37"/>
      <c r="L50" s="67"/>
      <c r="M50" s="37"/>
      <c r="N50" s="37"/>
      <c r="O50" s="37"/>
      <c r="P50" s="37"/>
      <c r="Q50" s="37"/>
      <c r="R50" s="37"/>
      <c r="S50" s="37">
        <v>18</v>
      </c>
      <c r="T50" s="37">
        <v>28</v>
      </c>
      <c r="U50" s="37">
        <v>12</v>
      </c>
      <c r="V50" s="37">
        <v>51</v>
      </c>
      <c r="W50" s="37"/>
      <c r="X50" s="37"/>
      <c r="Y50" s="37">
        <v>10</v>
      </c>
      <c r="Z50" s="37">
        <v>54</v>
      </c>
      <c r="AA50" s="37"/>
      <c r="AB50" s="37"/>
      <c r="AC50" s="37"/>
      <c r="AD50" s="37"/>
      <c r="AE50" s="37"/>
      <c r="AF50" s="37"/>
      <c r="AG50" s="68">
        <f t="shared" si="1"/>
        <v>189</v>
      </c>
      <c r="AH50" s="25">
        <v>12</v>
      </c>
      <c r="AI50" s="106"/>
      <c r="AJ50" s="106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</row>
    <row r="51" spans="1:110" s="2" customFormat="1" ht="12.75" customHeight="1">
      <c r="A51" s="4">
        <v>13</v>
      </c>
      <c r="B51" s="19" t="s">
        <v>26</v>
      </c>
      <c r="C51" s="10" t="s">
        <v>18</v>
      </c>
      <c r="D51" s="7" t="s">
        <v>27</v>
      </c>
      <c r="E51" s="11">
        <v>1997</v>
      </c>
      <c r="F51" s="155" t="s">
        <v>11</v>
      </c>
      <c r="G51" s="36"/>
      <c r="H51" s="36"/>
      <c r="I51" s="36"/>
      <c r="J51" s="36"/>
      <c r="K51" s="37">
        <v>3</v>
      </c>
      <c r="L51" s="67">
        <v>69.75</v>
      </c>
      <c r="M51" s="37"/>
      <c r="N51" s="37"/>
      <c r="O51" s="37"/>
      <c r="P51" s="37"/>
      <c r="Q51" s="37">
        <v>8</v>
      </c>
      <c r="R51" s="37">
        <v>78</v>
      </c>
      <c r="S51" s="37">
        <v>9</v>
      </c>
      <c r="T51" s="37">
        <v>37.5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68">
        <f t="shared" si="1"/>
        <v>185.25</v>
      </c>
      <c r="AH51" s="25">
        <v>13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DF51" s="8"/>
    </row>
    <row r="52" spans="1:110" s="2" customFormat="1" ht="12.75" customHeight="1">
      <c r="A52" s="4">
        <v>14</v>
      </c>
      <c r="B52" s="15" t="s">
        <v>21</v>
      </c>
      <c r="C52" s="22" t="s">
        <v>18</v>
      </c>
      <c r="D52" s="15" t="s">
        <v>41</v>
      </c>
      <c r="E52" s="4">
        <v>1997</v>
      </c>
      <c r="F52" s="160">
        <v>2</v>
      </c>
      <c r="G52" s="37">
        <v>11</v>
      </c>
      <c r="H52" s="37">
        <v>70</v>
      </c>
      <c r="I52" s="38">
        <v>6</v>
      </c>
      <c r="J52" s="38">
        <v>42</v>
      </c>
      <c r="K52" s="37">
        <v>6</v>
      </c>
      <c r="L52" s="33">
        <v>63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68">
        <f t="shared" si="1"/>
        <v>175</v>
      </c>
      <c r="AH52" s="25">
        <v>14</v>
      </c>
      <c r="AI52" s="106"/>
      <c r="AJ52" s="106"/>
      <c r="CZ52" s="8"/>
      <c r="DA52" s="8"/>
      <c r="DB52" s="8"/>
      <c r="DC52" s="8"/>
      <c r="DD52" s="8"/>
      <c r="DE52" s="8"/>
      <c r="DF52" s="8"/>
    </row>
    <row r="53" spans="1:36" s="2" customFormat="1" ht="12.75" customHeight="1">
      <c r="A53" s="4">
        <v>15</v>
      </c>
      <c r="B53" s="6" t="s">
        <v>26</v>
      </c>
      <c r="C53" s="70" t="s">
        <v>18</v>
      </c>
      <c r="D53" s="5" t="s">
        <v>249</v>
      </c>
      <c r="E53" s="3">
        <v>1998</v>
      </c>
      <c r="F53" s="243">
        <v>2</v>
      </c>
      <c r="G53" s="38">
        <v>24</v>
      </c>
      <c r="H53" s="38">
        <v>44</v>
      </c>
      <c r="I53" s="37"/>
      <c r="J53" s="37"/>
      <c r="K53" s="38">
        <v>10</v>
      </c>
      <c r="L53" s="34">
        <v>54</v>
      </c>
      <c r="M53" s="39"/>
      <c r="N53" s="38"/>
      <c r="O53" s="39"/>
      <c r="P53" s="37"/>
      <c r="Q53" s="39"/>
      <c r="R53" s="38"/>
      <c r="S53" s="39">
        <v>9</v>
      </c>
      <c r="T53" s="37">
        <v>37.5</v>
      </c>
      <c r="U53" s="39"/>
      <c r="V53" s="38"/>
      <c r="W53" s="39"/>
      <c r="X53" s="37"/>
      <c r="Y53" s="39"/>
      <c r="Z53" s="38"/>
      <c r="AA53" s="39"/>
      <c r="AB53" s="37"/>
      <c r="AC53" s="37"/>
      <c r="AD53" s="37"/>
      <c r="AE53" s="37"/>
      <c r="AF53" s="37"/>
      <c r="AG53" s="68">
        <f t="shared" si="1"/>
        <v>135.5</v>
      </c>
      <c r="AH53" s="25">
        <v>15</v>
      </c>
      <c r="AI53" s="106"/>
      <c r="AJ53" s="106"/>
    </row>
    <row r="54" spans="1:109" s="8" customFormat="1" ht="12.75" customHeight="1">
      <c r="A54" s="4">
        <v>16</v>
      </c>
      <c r="B54" s="6" t="s">
        <v>20</v>
      </c>
      <c r="C54" s="70" t="s">
        <v>18</v>
      </c>
      <c r="D54" s="5" t="s">
        <v>33</v>
      </c>
      <c r="E54" s="3">
        <v>1997</v>
      </c>
      <c r="F54" s="156" t="s">
        <v>11</v>
      </c>
      <c r="G54" s="38">
        <v>12</v>
      </c>
      <c r="H54" s="38">
        <v>68</v>
      </c>
      <c r="I54" s="36">
        <v>10</v>
      </c>
      <c r="J54" s="36">
        <v>36</v>
      </c>
      <c r="K54" s="37"/>
      <c r="L54" s="6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9"/>
      <c r="Z54" s="38"/>
      <c r="AA54" s="37"/>
      <c r="AB54" s="37"/>
      <c r="AC54" s="37"/>
      <c r="AD54" s="37"/>
      <c r="AE54" s="37"/>
      <c r="AF54" s="37"/>
      <c r="AG54" s="68">
        <f t="shared" si="1"/>
        <v>104</v>
      </c>
      <c r="AH54" s="25">
        <v>16</v>
      </c>
      <c r="AI54" s="2"/>
      <c r="AJ54" s="2"/>
      <c r="CZ54" s="2"/>
      <c r="DA54" s="2"/>
      <c r="DB54" s="2"/>
      <c r="DC54" s="2"/>
      <c r="DD54" s="2"/>
      <c r="DE54" s="2"/>
    </row>
    <row r="55" spans="1:110" s="8" customFormat="1" ht="12.75" customHeight="1">
      <c r="A55" s="4">
        <v>17</v>
      </c>
      <c r="B55" s="5" t="s">
        <v>376</v>
      </c>
      <c r="C55" s="70" t="s">
        <v>138</v>
      </c>
      <c r="D55" s="89" t="s">
        <v>375</v>
      </c>
      <c r="E55" s="11">
        <v>1998</v>
      </c>
      <c r="F55" s="155" t="s">
        <v>15</v>
      </c>
      <c r="G55" s="38"/>
      <c r="H55" s="38"/>
      <c r="I55" s="39"/>
      <c r="J55" s="38"/>
      <c r="K55" s="37"/>
      <c r="L55" s="6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>
        <v>30</v>
      </c>
      <c r="Z55" s="37">
        <v>24</v>
      </c>
      <c r="AA55" s="37">
        <v>6</v>
      </c>
      <c r="AB55" s="37">
        <v>63</v>
      </c>
      <c r="AC55" s="37"/>
      <c r="AD55" s="37"/>
      <c r="AE55" s="37"/>
      <c r="AF55" s="37"/>
      <c r="AG55" s="68">
        <f t="shared" si="1"/>
        <v>87</v>
      </c>
      <c r="AH55" s="25">
        <v>17</v>
      </c>
      <c r="AI55" s="106"/>
      <c r="AJ55" s="106"/>
      <c r="DF55" s="2"/>
    </row>
    <row r="56" spans="1:110" s="8" customFormat="1" ht="12.75" customHeight="1">
      <c r="A56" s="4">
        <v>18</v>
      </c>
      <c r="B56" s="15" t="s">
        <v>341</v>
      </c>
      <c r="C56" s="22" t="s">
        <v>18</v>
      </c>
      <c r="D56" s="15" t="s">
        <v>432</v>
      </c>
      <c r="E56" s="4">
        <v>1999</v>
      </c>
      <c r="F56" s="160">
        <v>3</v>
      </c>
      <c r="G56" s="38"/>
      <c r="H56" s="38"/>
      <c r="I56" s="39"/>
      <c r="J56" s="38"/>
      <c r="K56" s="37"/>
      <c r="L56" s="6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>
        <v>10</v>
      </c>
      <c r="AD56" s="37">
        <v>54</v>
      </c>
      <c r="AE56" s="37">
        <v>6</v>
      </c>
      <c r="AF56" s="37">
        <v>31.5</v>
      </c>
      <c r="AG56" s="68">
        <f t="shared" si="1"/>
        <v>85.5</v>
      </c>
      <c r="AH56" s="25">
        <v>18</v>
      </c>
      <c r="AI56" s="106"/>
      <c r="AJ56" s="106"/>
      <c r="DF56" s="2"/>
    </row>
    <row r="57" spans="1:110" s="8" customFormat="1" ht="12.75" customHeight="1">
      <c r="A57" s="4">
        <v>19</v>
      </c>
      <c r="B57" s="19" t="s">
        <v>316</v>
      </c>
      <c r="C57" s="19" t="s">
        <v>138</v>
      </c>
      <c r="D57" s="111" t="s">
        <v>250</v>
      </c>
      <c r="E57" s="11">
        <v>1998</v>
      </c>
      <c r="F57" s="155" t="s">
        <v>14</v>
      </c>
      <c r="G57" s="38"/>
      <c r="H57" s="38"/>
      <c r="I57" s="39"/>
      <c r="J57" s="38"/>
      <c r="K57" s="37"/>
      <c r="L57" s="67"/>
      <c r="M57" s="39"/>
      <c r="N57" s="38"/>
      <c r="O57" s="39"/>
      <c r="P57" s="37"/>
      <c r="Q57" s="39"/>
      <c r="R57" s="38"/>
      <c r="S57" s="39"/>
      <c r="T57" s="37"/>
      <c r="U57" s="37"/>
      <c r="V57" s="37"/>
      <c r="W57" s="39"/>
      <c r="X57" s="37"/>
      <c r="Y57" s="39"/>
      <c r="Z57" s="38"/>
      <c r="AA57" s="39">
        <v>2</v>
      </c>
      <c r="AB57" s="37">
        <v>72</v>
      </c>
      <c r="AC57" s="37"/>
      <c r="AD57" s="37"/>
      <c r="AE57" s="37"/>
      <c r="AF57" s="37"/>
      <c r="AG57" s="68">
        <f t="shared" si="1"/>
        <v>72</v>
      </c>
      <c r="AH57" s="25">
        <v>19</v>
      </c>
      <c r="DF57" s="2"/>
    </row>
    <row r="58" spans="1:110" s="8" customFormat="1" ht="12.75" customHeight="1">
      <c r="A58" s="4">
        <v>20</v>
      </c>
      <c r="B58" s="15" t="s">
        <v>316</v>
      </c>
      <c r="C58" s="15" t="s">
        <v>138</v>
      </c>
      <c r="D58" s="15" t="s">
        <v>420</v>
      </c>
      <c r="E58" s="4">
        <v>1999</v>
      </c>
      <c r="F58" s="160">
        <v>2</v>
      </c>
      <c r="G58" s="38"/>
      <c r="H58" s="38"/>
      <c r="I58" s="39"/>
      <c r="J58" s="38"/>
      <c r="K58" s="37"/>
      <c r="L58" s="6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>
        <v>4</v>
      </c>
      <c r="AB58" s="37">
        <v>67.5</v>
      </c>
      <c r="AC58" s="37"/>
      <c r="AD58" s="37"/>
      <c r="AE58" s="37"/>
      <c r="AF58" s="37"/>
      <c r="AG58" s="68">
        <f t="shared" si="1"/>
        <v>67.5</v>
      </c>
      <c r="AH58" s="25">
        <v>20</v>
      </c>
      <c r="AI58" s="106"/>
      <c r="AJ58" s="106"/>
      <c r="DF58" s="2"/>
    </row>
    <row r="59" spans="1:110" s="8" customFormat="1" ht="12.75" customHeight="1">
      <c r="A59" s="4">
        <v>21</v>
      </c>
      <c r="B59" s="19" t="s">
        <v>92</v>
      </c>
      <c r="C59" s="7" t="s">
        <v>409</v>
      </c>
      <c r="D59" s="7" t="s">
        <v>421</v>
      </c>
      <c r="E59" s="11">
        <v>1998</v>
      </c>
      <c r="F59" s="155" t="s">
        <v>14</v>
      </c>
      <c r="G59" s="38"/>
      <c r="H59" s="38"/>
      <c r="I59" s="39"/>
      <c r="J59" s="38"/>
      <c r="K59" s="37"/>
      <c r="L59" s="6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>
        <v>5</v>
      </c>
      <c r="AB59" s="37">
        <v>65.25</v>
      </c>
      <c r="AC59" s="37"/>
      <c r="AD59" s="37"/>
      <c r="AE59" s="37"/>
      <c r="AF59" s="37"/>
      <c r="AG59" s="68">
        <f t="shared" si="1"/>
        <v>65.25</v>
      </c>
      <c r="AH59" s="25">
        <v>21</v>
      </c>
      <c r="AI59" s="106"/>
      <c r="AJ59" s="106"/>
      <c r="DF59" s="2"/>
    </row>
    <row r="60" spans="1:110" s="8" customFormat="1" ht="12.75" customHeight="1">
      <c r="A60" s="4">
        <v>22</v>
      </c>
      <c r="B60" s="5" t="s">
        <v>197</v>
      </c>
      <c r="C60" s="5" t="s">
        <v>134</v>
      </c>
      <c r="D60" s="5" t="s">
        <v>198</v>
      </c>
      <c r="E60" s="11">
        <v>1999</v>
      </c>
      <c r="F60" s="155" t="s">
        <v>14</v>
      </c>
      <c r="G60" s="38"/>
      <c r="H60" s="38"/>
      <c r="I60" s="39"/>
      <c r="J60" s="38"/>
      <c r="K60" s="37"/>
      <c r="L60" s="67"/>
      <c r="M60" s="37"/>
      <c r="N60" s="37"/>
      <c r="O60" s="37"/>
      <c r="P60" s="37"/>
      <c r="Q60" s="37"/>
      <c r="R60" s="37"/>
      <c r="S60" s="37"/>
      <c r="T60" s="37"/>
      <c r="U60" s="37">
        <v>21</v>
      </c>
      <c r="V60" s="37">
        <v>37.5</v>
      </c>
      <c r="W60" s="37">
        <v>10</v>
      </c>
      <c r="X60" s="37">
        <v>27</v>
      </c>
      <c r="Y60" s="37"/>
      <c r="Z60" s="37"/>
      <c r="AA60" s="37"/>
      <c r="AB60" s="37"/>
      <c r="AC60" s="37"/>
      <c r="AD60" s="37"/>
      <c r="AE60" s="37"/>
      <c r="AF60" s="37"/>
      <c r="AG60" s="68">
        <f t="shared" si="1"/>
        <v>64.5</v>
      </c>
      <c r="AH60" s="25">
        <v>22</v>
      </c>
      <c r="AI60" s="106"/>
      <c r="AJ60" s="106"/>
      <c r="DF60" s="2"/>
    </row>
    <row r="61" spans="1:110" s="8" customFormat="1" ht="12.75" customHeight="1">
      <c r="A61" s="4">
        <v>23</v>
      </c>
      <c r="B61" s="6" t="s">
        <v>135</v>
      </c>
      <c r="C61" s="5" t="s">
        <v>134</v>
      </c>
      <c r="D61" s="5" t="s">
        <v>100</v>
      </c>
      <c r="E61" s="3">
        <v>1998</v>
      </c>
      <c r="F61" s="249">
        <v>2</v>
      </c>
      <c r="G61" s="38"/>
      <c r="H61" s="38"/>
      <c r="I61" s="37"/>
      <c r="J61" s="37"/>
      <c r="K61" s="38"/>
      <c r="L61" s="34"/>
      <c r="M61" s="39"/>
      <c r="N61" s="38"/>
      <c r="O61" s="39"/>
      <c r="P61" s="37"/>
      <c r="Q61" s="39"/>
      <c r="R61" s="38"/>
      <c r="S61" s="39"/>
      <c r="T61" s="37"/>
      <c r="U61" s="39">
        <v>18</v>
      </c>
      <c r="V61" s="38">
        <v>31.5</v>
      </c>
      <c r="W61" s="39">
        <v>8</v>
      </c>
      <c r="X61" s="37">
        <v>29.25</v>
      </c>
      <c r="Y61" s="39"/>
      <c r="Z61" s="38"/>
      <c r="AA61" s="39"/>
      <c r="AB61" s="37"/>
      <c r="AC61" s="37"/>
      <c r="AD61" s="37"/>
      <c r="AE61" s="37"/>
      <c r="AF61" s="37"/>
      <c r="AG61" s="68">
        <f t="shared" si="1"/>
        <v>60.75</v>
      </c>
      <c r="AH61" s="25">
        <v>23</v>
      </c>
      <c r="AI61" s="106"/>
      <c r="AJ61" s="106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:34" s="8" customFormat="1" ht="12.75" customHeight="1">
      <c r="A62" s="4">
        <v>24</v>
      </c>
      <c r="B62" s="19" t="s">
        <v>92</v>
      </c>
      <c r="C62" s="7" t="s">
        <v>409</v>
      </c>
      <c r="D62" s="19" t="s">
        <v>422</v>
      </c>
      <c r="E62" s="11">
        <v>1999</v>
      </c>
      <c r="F62" s="155" t="s">
        <v>15</v>
      </c>
      <c r="G62" s="36"/>
      <c r="H62" s="36"/>
      <c r="I62" s="36"/>
      <c r="J62" s="36"/>
      <c r="K62" s="37"/>
      <c r="L62" s="6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>
        <v>7</v>
      </c>
      <c r="AB62" s="37">
        <v>60.75</v>
      </c>
      <c r="AC62" s="37"/>
      <c r="AD62" s="37"/>
      <c r="AE62" s="37"/>
      <c r="AF62" s="37"/>
      <c r="AG62" s="68">
        <f t="shared" si="1"/>
        <v>60.75</v>
      </c>
      <c r="AH62" s="25">
        <v>23</v>
      </c>
    </row>
    <row r="63" spans="1:110" s="8" customFormat="1" ht="12.75" customHeight="1">
      <c r="A63" s="4">
        <v>25</v>
      </c>
      <c r="B63" s="5" t="s">
        <v>357</v>
      </c>
      <c r="C63" s="5" t="s">
        <v>206</v>
      </c>
      <c r="D63" s="5" t="s">
        <v>209</v>
      </c>
      <c r="E63" s="11">
        <v>1999</v>
      </c>
      <c r="F63" s="155" t="s">
        <v>15</v>
      </c>
      <c r="G63" s="38"/>
      <c r="H63" s="38"/>
      <c r="I63" s="39"/>
      <c r="J63" s="38"/>
      <c r="K63" s="37"/>
      <c r="L63" s="67"/>
      <c r="M63" s="37"/>
      <c r="N63" s="37"/>
      <c r="O63" s="37"/>
      <c r="P63" s="37"/>
      <c r="Q63" s="37"/>
      <c r="R63" s="37"/>
      <c r="S63" s="37"/>
      <c r="T63" s="37"/>
      <c r="U63" s="37">
        <v>25</v>
      </c>
      <c r="V63" s="37">
        <v>31.5</v>
      </c>
      <c r="W63" s="37">
        <v>12</v>
      </c>
      <c r="X63" s="37">
        <v>25.5</v>
      </c>
      <c r="Y63" s="37"/>
      <c r="Z63" s="37"/>
      <c r="AA63" s="37"/>
      <c r="AB63" s="37"/>
      <c r="AC63" s="37"/>
      <c r="AD63" s="37"/>
      <c r="AE63" s="37"/>
      <c r="AF63" s="37"/>
      <c r="AG63" s="68">
        <f t="shared" si="1"/>
        <v>57</v>
      </c>
      <c r="AH63" s="25">
        <v>25</v>
      </c>
      <c r="AI63" s="106"/>
      <c r="AJ63" s="106"/>
      <c r="DF63" s="2"/>
    </row>
    <row r="64" spans="1:34" s="8" customFormat="1" ht="12.75" customHeight="1">
      <c r="A64" s="4">
        <v>26</v>
      </c>
      <c r="B64" s="19" t="s">
        <v>200</v>
      </c>
      <c r="C64" s="7" t="s">
        <v>206</v>
      </c>
      <c r="D64" s="19" t="s">
        <v>210</v>
      </c>
      <c r="E64" s="11">
        <v>1997</v>
      </c>
      <c r="F64" s="155" t="s">
        <v>15</v>
      </c>
      <c r="G64" s="36"/>
      <c r="H64" s="36"/>
      <c r="I64" s="36"/>
      <c r="J64" s="36"/>
      <c r="K64" s="37"/>
      <c r="L64" s="67"/>
      <c r="M64" s="37"/>
      <c r="N64" s="37"/>
      <c r="O64" s="37"/>
      <c r="P64" s="37"/>
      <c r="Q64" s="37"/>
      <c r="R64" s="37"/>
      <c r="S64" s="37"/>
      <c r="T64" s="37"/>
      <c r="U64" s="37">
        <v>30</v>
      </c>
      <c r="V64" s="37">
        <v>24</v>
      </c>
      <c r="W64" s="37">
        <v>12</v>
      </c>
      <c r="X64" s="37">
        <v>25.5</v>
      </c>
      <c r="Y64" s="37"/>
      <c r="Z64" s="37"/>
      <c r="AA64" s="37"/>
      <c r="AB64" s="37"/>
      <c r="AC64" s="37"/>
      <c r="AD64" s="37"/>
      <c r="AE64" s="37"/>
      <c r="AF64" s="37"/>
      <c r="AG64" s="68">
        <f t="shared" si="1"/>
        <v>49.5</v>
      </c>
      <c r="AH64" s="25">
        <v>26</v>
      </c>
    </row>
    <row r="65" spans="1:34" s="8" customFormat="1" ht="12.75" customHeight="1">
      <c r="A65" s="4">
        <v>27</v>
      </c>
      <c r="B65" s="19" t="s">
        <v>200</v>
      </c>
      <c r="C65" s="7" t="s">
        <v>206</v>
      </c>
      <c r="D65" s="19" t="s">
        <v>213</v>
      </c>
      <c r="E65" s="11">
        <v>1998</v>
      </c>
      <c r="F65" s="155" t="s">
        <v>15</v>
      </c>
      <c r="G65" s="36"/>
      <c r="H65" s="36"/>
      <c r="I65" s="36"/>
      <c r="J65" s="36"/>
      <c r="K65" s="37"/>
      <c r="L65" s="67"/>
      <c r="M65" s="37"/>
      <c r="N65" s="37"/>
      <c r="O65" s="37"/>
      <c r="P65" s="37"/>
      <c r="Q65" s="37"/>
      <c r="R65" s="37"/>
      <c r="S65" s="37"/>
      <c r="T65" s="37"/>
      <c r="U65" s="37">
        <v>35</v>
      </c>
      <c r="V65" s="37">
        <v>18</v>
      </c>
      <c r="W65" s="37">
        <v>9</v>
      </c>
      <c r="X65" s="37">
        <v>28.13</v>
      </c>
      <c r="Y65" s="37"/>
      <c r="Z65" s="37"/>
      <c r="AA65" s="37"/>
      <c r="AB65" s="37"/>
      <c r="AC65" s="37"/>
      <c r="AD65" s="37"/>
      <c r="AE65" s="37"/>
      <c r="AF65" s="37"/>
      <c r="AG65" s="68">
        <f t="shared" si="1"/>
        <v>46.129999999999995</v>
      </c>
      <c r="AH65" s="25">
        <v>27</v>
      </c>
    </row>
    <row r="66" spans="1:103" s="8" customFormat="1" ht="12.75" customHeight="1">
      <c r="A66" s="4">
        <v>28</v>
      </c>
      <c r="B66" s="15" t="s">
        <v>20</v>
      </c>
      <c r="C66" s="15" t="s">
        <v>18</v>
      </c>
      <c r="D66" s="15" t="s">
        <v>372</v>
      </c>
      <c r="E66" s="4">
        <v>1998</v>
      </c>
      <c r="F66" s="160">
        <v>2</v>
      </c>
      <c r="G66" s="37"/>
      <c r="H66" s="37"/>
      <c r="I66" s="38"/>
      <c r="J66" s="38"/>
      <c r="K66" s="37"/>
      <c r="L66" s="33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>
        <v>23</v>
      </c>
      <c r="Z66" s="37">
        <v>34.5</v>
      </c>
      <c r="AA66" s="37"/>
      <c r="AB66" s="37"/>
      <c r="AC66" s="37"/>
      <c r="AD66" s="37"/>
      <c r="AE66" s="37"/>
      <c r="AF66" s="37"/>
      <c r="AG66" s="68">
        <f t="shared" si="1"/>
        <v>34.5</v>
      </c>
      <c r="AH66" s="25">
        <v>28</v>
      </c>
      <c r="AI66" s="106"/>
      <c r="AJ66" s="106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</row>
    <row r="67" spans="1:110" s="8" customFormat="1" ht="12.75" customHeight="1">
      <c r="A67" s="4">
        <v>29</v>
      </c>
      <c r="B67" s="15" t="s">
        <v>21</v>
      </c>
      <c r="C67" s="15" t="s">
        <v>18</v>
      </c>
      <c r="D67" s="15" t="s">
        <v>61</v>
      </c>
      <c r="E67" s="4">
        <v>1999</v>
      </c>
      <c r="F67" s="160">
        <v>2</v>
      </c>
      <c r="G67" s="38">
        <v>43</v>
      </c>
      <c r="H67" s="38">
        <v>16</v>
      </c>
      <c r="I67" s="39"/>
      <c r="J67" s="38"/>
      <c r="K67" s="37"/>
      <c r="L67" s="6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68">
        <f t="shared" si="1"/>
        <v>16</v>
      </c>
      <c r="AH67" s="25">
        <v>29</v>
      </c>
      <c r="AI67" s="106"/>
      <c r="AJ67" s="106"/>
      <c r="DF67" s="2"/>
    </row>
    <row r="68" spans="1:34" s="8" customFormat="1" ht="12.75" customHeight="1" hidden="1">
      <c r="A68" s="4">
        <v>30</v>
      </c>
      <c r="B68" s="19" t="s">
        <v>128</v>
      </c>
      <c r="C68" s="7" t="s">
        <v>112</v>
      </c>
      <c r="D68" s="7" t="s">
        <v>105</v>
      </c>
      <c r="E68" s="12" t="s">
        <v>140</v>
      </c>
      <c r="F68" s="249">
        <v>1</v>
      </c>
      <c r="G68" s="38"/>
      <c r="H68" s="38"/>
      <c r="I68" s="39"/>
      <c r="J68" s="38"/>
      <c r="K68" s="37"/>
      <c r="L68" s="6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68">
        <f t="shared" si="1"/>
        <v>0</v>
      </c>
      <c r="AH68" s="4"/>
    </row>
    <row r="69" spans="1:103" s="8" customFormat="1" ht="12.75" customHeight="1" hidden="1">
      <c r="A69" s="4">
        <v>31</v>
      </c>
      <c r="B69" s="6" t="s">
        <v>20</v>
      </c>
      <c r="C69" s="5" t="s">
        <v>18</v>
      </c>
      <c r="D69" s="5" t="s">
        <v>28</v>
      </c>
      <c r="E69" s="3">
        <v>1997</v>
      </c>
      <c r="F69" s="249" t="s">
        <v>11</v>
      </c>
      <c r="G69" s="38"/>
      <c r="H69" s="38"/>
      <c r="I69" s="38"/>
      <c r="J69" s="38"/>
      <c r="K69" s="37"/>
      <c r="L69" s="67"/>
      <c r="M69" s="39"/>
      <c r="N69" s="38"/>
      <c r="O69" s="39"/>
      <c r="P69" s="37"/>
      <c r="Q69" s="39"/>
      <c r="R69" s="38"/>
      <c r="S69" s="39"/>
      <c r="T69" s="37"/>
      <c r="U69" s="38"/>
      <c r="V69" s="38"/>
      <c r="W69" s="37"/>
      <c r="X69" s="37"/>
      <c r="Y69" s="39"/>
      <c r="Z69" s="38"/>
      <c r="AA69" s="39"/>
      <c r="AB69" s="37"/>
      <c r="AC69" s="37"/>
      <c r="AD69" s="37"/>
      <c r="AE69" s="37"/>
      <c r="AF69" s="37"/>
      <c r="AG69" s="68">
        <f t="shared" si="1"/>
        <v>0</v>
      </c>
      <c r="AH69" s="4"/>
      <c r="AI69" s="106"/>
      <c r="AJ69" s="106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</row>
    <row r="70" spans="1:110" s="8" customFormat="1" ht="12.75" customHeight="1" hidden="1">
      <c r="A70" s="4">
        <v>32</v>
      </c>
      <c r="B70" s="19" t="s">
        <v>203</v>
      </c>
      <c r="C70" s="19" t="s">
        <v>129</v>
      </c>
      <c r="D70" s="111" t="s">
        <v>208</v>
      </c>
      <c r="E70" s="11">
        <v>1997</v>
      </c>
      <c r="F70" s="155"/>
      <c r="G70" s="38"/>
      <c r="H70" s="38"/>
      <c r="I70" s="39"/>
      <c r="J70" s="38"/>
      <c r="K70" s="37"/>
      <c r="L70" s="67"/>
      <c r="M70" s="39"/>
      <c r="N70" s="38"/>
      <c r="O70" s="39"/>
      <c r="P70" s="37"/>
      <c r="Q70" s="39"/>
      <c r="R70" s="38"/>
      <c r="S70" s="39"/>
      <c r="T70" s="37"/>
      <c r="U70" s="37"/>
      <c r="V70" s="37"/>
      <c r="W70" s="39"/>
      <c r="X70" s="37"/>
      <c r="Y70" s="39"/>
      <c r="Z70" s="38"/>
      <c r="AA70" s="39"/>
      <c r="AB70" s="37"/>
      <c r="AC70" s="37"/>
      <c r="AD70" s="37"/>
      <c r="AE70" s="37"/>
      <c r="AF70" s="37"/>
      <c r="AG70" s="68">
        <f t="shared" si="1"/>
        <v>0</v>
      </c>
      <c r="AH70" s="4"/>
      <c r="DF70" s="2"/>
    </row>
    <row r="71" spans="1:110" s="8" customFormat="1" ht="12.75" customHeight="1" hidden="1">
      <c r="A71" s="4">
        <v>33</v>
      </c>
      <c r="B71" s="6" t="s">
        <v>203</v>
      </c>
      <c r="C71" s="5" t="s">
        <v>204</v>
      </c>
      <c r="D71" s="5" t="s">
        <v>212</v>
      </c>
      <c r="E71" s="11">
        <v>1998</v>
      </c>
      <c r="F71" s="155"/>
      <c r="G71" s="38"/>
      <c r="H71" s="38"/>
      <c r="I71" s="39"/>
      <c r="J71" s="38"/>
      <c r="K71" s="37"/>
      <c r="L71" s="6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68">
        <f t="shared" si="1"/>
        <v>0</v>
      </c>
      <c r="AH71" s="4"/>
      <c r="AI71" s="106"/>
      <c r="AJ71" s="106"/>
      <c r="DF71" s="2"/>
    </row>
    <row r="72" spans="1:110" s="8" customFormat="1" ht="12.75" customHeight="1" hidden="1">
      <c r="A72" s="4">
        <v>34</v>
      </c>
      <c r="B72" s="5" t="s">
        <v>203</v>
      </c>
      <c r="C72" s="5" t="s">
        <v>204</v>
      </c>
      <c r="D72" s="5" t="s">
        <v>217</v>
      </c>
      <c r="E72" s="11">
        <v>1999</v>
      </c>
      <c r="F72" s="155"/>
      <c r="G72" s="38"/>
      <c r="H72" s="38"/>
      <c r="I72" s="39"/>
      <c r="J72" s="38"/>
      <c r="K72" s="37"/>
      <c r="L72" s="6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68">
        <f t="shared" si="1"/>
        <v>0</v>
      </c>
      <c r="AH72" s="4"/>
      <c r="AI72" s="106"/>
      <c r="AJ72" s="106"/>
      <c r="DF72" s="2"/>
    </row>
    <row r="73" spans="1:110" s="8" customFormat="1" ht="12.75" customHeight="1" hidden="1">
      <c r="A73" s="4">
        <v>35</v>
      </c>
      <c r="B73" s="5" t="s">
        <v>92</v>
      </c>
      <c r="C73" s="70" t="s">
        <v>125</v>
      </c>
      <c r="D73" s="5" t="s">
        <v>270</v>
      </c>
      <c r="E73" s="11">
        <v>1999</v>
      </c>
      <c r="F73" s="155"/>
      <c r="G73" s="38"/>
      <c r="H73" s="38"/>
      <c r="I73" s="39"/>
      <c r="J73" s="38"/>
      <c r="K73" s="37"/>
      <c r="L73" s="6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68">
        <f t="shared" si="1"/>
        <v>0</v>
      </c>
      <c r="AH73" s="4"/>
      <c r="AI73" s="106"/>
      <c r="AJ73" s="106"/>
      <c r="DF73" s="2"/>
    </row>
    <row r="74" spans="1:110" s="8" customFormat="1" ht="12.75" customHeight="1" hidden="1">
      <c r="A74" s="4">
        <v>36</v>
      </c>
      <c r="B74" s="5" t="s">
        <v>92</v>
      </c>
      <c r="C74" s="70" t="s">
        <v>125</v>
      </c>
      <c r="D74" s="5" t="s">
        <v>271</v>
      </c>
      <c r="E74" s="11">
        <v>1999</v>
      </c>
      <c r="F74" s="155"/>
      <c r="G74" s="38"/>
      <c r="H74" s="38"/>
      <c r="I74" s="39"/>
      <c r="J74" s="38"/>
      <c r="K74" s="37"/>
      <c r="L74" s="6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68">
        <f t="shared" si="1"/>
        <v>0</v>
      </c>
      <c r="AH74" s="4"/>
      <c r="AI74" s="106"/>
      <c r="AJ74" s="106"/>
      <c r="DF74" s="2"/>
    </row>
    <row r="75" spans="1:110" s="8" customFormat="1" ht="12.75" customHeight="1" hidden="1">
      <c r="A75" s="4">
        <v>37</v>
      </c>
      <c r="B75" s="15" t="s">
        <v>17</v>
      </c>
      <c r="C75" s="22" t="s">
        <v>18</v>
      </c>
      <c r="D75" s="15" t="s">
        <v>180</v>
      </c>
      <c r="E75" s="4">
        <v>1999</v>
      </c>
      <c r="F75" s="160" t="s">
        <v>50</v>
      </c>
      <c r="G75" s="38"/>
      <c r="H75" s="38"/>
      <c r="I75" s="39"/>
      <c r="J75" s="38"/>
      <c r="K75" s="37"/>
      <c r="L75" s="6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68">
        <f t="shared" si="1"/>
        <v>0</v>
      </c>
      <c r="AH75" s="4"/>
      <c r="AI75" s="106"/>
      <c r="AJ75" s="106"/>
      <c r="DF75" s="2"/>
    </row>
    <row r="76" spans="1:110" s="8" customFormat="1" ht="12.75" customHeight="1" hidden="1">
      <c r="A76" s="4">
        <v>38</v>
      </c>
      <c r="B76" s="19" t="s">
        <v>186</v>
      </c>
      <c r="C76" s="10" t="s">
        <v>185</v>
      </c>
      <c r="D76" s="19" t="s">
        <v>188</v>
      </c>
      <c r="E76" s="11">
        <v>1999</v>
      </c>
      <c r="F76" s="155" t="s">
        <v>50</v>
      </c>
      <c r="G76" s="38"/>
      <c r="H76" s="38"/>
      <c r="I76" s="39"/>
      <c r="J76" s="38"/>
      <c r="K76" s="37"/>
      <c r="L76" s="6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68">
        <f t="shared" si="1"/>
        <v>0</v>
      </c>
      <c r="AH76" s="4"/>
      <c r="AI76" s="106"/>
      <c r="AJ76" s="106"/>
      <c r="DF76" s="2"/>
    </row>
    <row r="77" spans="1:110" s="8" customFormat="1" ht="12.75" customHeight="1" hidden="1">
      <c r="A77" s="4">
        <v>39</v>
      </c>
      <c r="B77" s="5" t="s">
        <v>92</v>
      </c>
      <c r="C77" s="70" t="s">
        <v>125</v>
      </c>
      <c r="D77" s="5" t="s">
        <v>269</v>
      </c>
      <c r="E77" s="11">
        <v>1999</v>
      </c>
      <c r="F77" s="155"/>
      <c r="G77" s="38"/>
      <c r="H77" s="38"/>
      <c r="I77" s="39"/>
      <c r="J77" s="38"/>
      <c r="K77" s="37"/>
      <c r="L77" s="6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68">
        <f t="shared" si="1"/>
        <v>0</v>
      </c>
      <c r="AH77" s="4"/>
      <c r="AI77" s="106"/>
      <c r="AJ77" s="106"/>
      <c r="DF77" s="2"/>
    </row>
    <row r="78" spans="1:110" s="8" customFormat="1" ht="12.75" customHeight="1" hidden="1">
      <c r="A78" s="4">
        <v>40</v>
      </c>
      <c r="B78" s="19" t="s">
        <v>128</v>
      </c>
      <c r="C78" s="10" t="s">
        <v>126</v>
      </c>
      <c r="D78" s="19" t="s">
        <v>241</v>
      </c>
      <c r="E78" s="11">
        <v>1998</v>
      </c>
      <c r="F78" s="155"/>
      <c r="G78" s="36"/>
      <c r="H78" s="36"/>
      <c r="I78" s="36"/>
      <c r="J78" s="36"/>
      <c r="K78" s="37"/>
      <c r="L78" s="6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68">
        <f t="shared" si="1"/>
        <v>0</v>
      </c>
      <c r="AH78" s="4"/>
      <c r="DF78" s="2"/>
    </row>
    <row r="79" spans="1:110" s="8" customFormat="1" ht="12.75" customHeight="1" hidden="1">
      <c r="A79" s="4">
        <v>41</v>
      </c>
      <c r="B79" s="6" t="s">
        <v>203</v>
      </c>
      <c r="C79" s="70" t="s">
        <v>204</v>
      </c>
      <c r="D79" s="5" t="s">
        <v>214</v>
      </c>
      <c r="E79" s="11">
        <v>1998</v>
      </c>
      <c r="F79" s="155"/>
      <c r="G79" s="38"/>
      <c r="H79" s="38"/>
      <c r="I79" s="39"/>
      <c r="J79" s="38"/>
      <c r="K79" s="37"/>
      <c r="L79" s="6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68">
        <f t="shared" si="1"/>
        <v>0</v>
      </c>
      <c r="AH79" s="4"/>
      <c r="AI79" s="106"/>
      <c r="AJ79" s="106"/>
      <c r="DF79" s="2"/>
    </row>
    <row r="80" spans="1:110" s="8" customFormat="1" ht="12.75" customHeight="1" hidden="1">
      <c r="A80" s="4">
        <v>42</v>
      </c>
      <c r="B80" s="6" t="s">
        <v>203</v>
      </c>
      <c r="C80" s="70" t="s">
        <v>204</v>
      </c>
      <c r="D80" s="5" t="s">
        <v>215</v>
      </c>
      <c r="E80" s="3">
        <v>1998</v>
      </c>
      <c r="F80" s="3"/>
      <c r="G80" s="36"/>
      <c r="H80" s="36"/>
      <c r="I80" s="36"/>
      <c r="J80" s="36"/>
      <c r="K80" s="37"/>
      <c r="L80" s="6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68">
        <f t="shared" si="1"/>
        <v>0</v>
      </c>
      <c r="AH80" s="4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DF80" s="2"/>
    </row>
    <row r="81" spans="1:109" s="2" customFormat="1" ht="12.75" customHeight="1" hidden="1">
      <c r="A81" s="4">
        <v>43</v>
      </c>
      <c r="B81" s="6" t="s">
        <v>203</v>
      </c>
      <c r="C81" s="5" t="s">
        <v>204</v>
      </c>
      <c r="D81" s="5" t="s">
        <v>216</v>
      </c>
      <c r="E81" s="11">
        <v>1997</v>
      </c>
      <c r="F81" s="155"/>
      <c r="G81" s="38"/>
      <c r="H81" s="38"/>
      <c r="I81" s="39"/>
      <c r="J81" s="38"/>
      <c r="K81" s="37"/>
      <c r="L81" s="68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68">
        <f t="shared" si="1"/>
        <v>0</v>
      </c>
      <c r="AH81" s="4"/>
      <c r="AI81" s="106"/>
      <c r="AJ81" s="106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</row>
    <row r="82" spans="1:110" s="2" customFormat="1" ht="12.75" customHeight="1" hidden="1">
      <c r="A82" s="4">
        <v>44</v>
      </c>
      <c r="B82" s="19" t="s">
        <v>186</v>
      </c>
      <c r="C82" s="7" t="s">
        <v>185</v>
      </c>
      <c r="D82" s="19" t="s">
        <v>187</v>
      </c>
      <c r="E82" s="11">
        <v>1998</v>
      </c>
      <c r="F82" s="155" t="s">
        <v>52</v>
      </c>
      <c r="G82" s="36"/>
      <c r="H82" s="36"/>
      <c r="I82" s="36"/>
      <c r="J82" s="36"/>
      <c r="K82" s="37"/>
      <c r="L82" s="6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68">
        <f t="shared" si="1"/>
        <v>0</v>
      </c>
      <c r="AH82" s="4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</row>
    <row r="83" spans="1:110" s="113" customFormat="1" ht="36" customHeight="1">
      <c r="A83" s="308" t="s">
        <v>146</v>
      </c>
      <c r="B83" s="309"/>
      <c r="C83" s="309"/>
      <c r="D83" s="309"/>
      <c r="E83" s="310"/>
      <c r="F83" s="161"/>
      <c r="G83" s="110"/>
      <c r="H83" s="110"/>
      <c r="I83" s="109"/>
      <c r="J83" s="110"/>
      <c r="K83" s="63"/>
      <c r="L83" s="115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108"/>
      <c r="AH83" s="23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Z83" s="2"/>
      <c r="DA83" s="2"/>
      <c r="DB83" s="2"/>
      <c r="DC83" s="2"/>
      <c r="DD83" s="2"/>
      <c r="DE83" s="2"/>
      <c r="DF83" s="8"/>
    </row>
    <row r="84" spans="1:110" s="8" customFormat="1" ht="12.75" customHeight="1">
      <c r="A84" s="4">
        <v>1</v>
      </c>
      <c r="B84" s="89" t="s">
        <v>26</v>
      </c>
      <c r="C84" s="89" t="s">
        <v>18</v>
      </c>
      <c r="D84" s="89" t="s">
        <v>62</v>
      </c>
      <c r="E84" s="4">
        <v>2000</v>
      </c>
      <c r="F84" s="162">
        <v>1</v>
      </c>
      <c r="G84" s="38">
        <v>26</v>
      </c>
      <c r="H84" s="38">
        <v>40</v>
      </c>
      <c r="I84" s="39">
        <v>15</v>
      </c>
      <c r="J84" s="38">
        <v>31</v>
      </c>
      <c r="K84" s="37">
        <v>1</v>
      </c>
      <c r="L84" s="67">
        <v>75</v>
      </c>
      <c r="M84" s="39"/>
      <c r="N84" s="38"/>
      <c r="O84" s="39"/>
      <c r="P84" s="37"/>
      <c r="Q84" s="38">
        <v>23</v>
      </c>
      <c r="R84" s="38">
        <v>46</v>
      </c>
      <c r="S84" s="39">
        <v>10</v>
      </c>
      <c r="T84" s="38">
        <v>36</v>
      </c>
      <c r="U84" s="37">
        <v>5</v>
      </c>
      <c r="V84" s="37">
        <v>65.25</v>
      </c>
      <c r="W84" s="37">
        <v>2</v>
      </c>
      <c r="X84" s="37">
        <v>36</v>
      </c>
      <c r="Y84" s="39">
        <v>5</v>
      </c>
      <c r="Z84" s="38">
        <v>65.25</v>
      </c>
      <c r="AA84" s="37">
        <v>1</v>
      </c>
      <c r="AB84" s="37">
        <v>75</v>
      </c>
      <c r="AC84" s="37">
        <v>5</v>
      </c>
      <c r="AD84" s="37">
        <v>65.25</v>
      </c>
      <c r="AE84" s="37">
        <v>1</v>
      </c>
      <c r="AF84" s="37">
        <v>37.5</v>
      </c>
      <c r="AG84" s="68">
        <f aca="true" t="shared" si="2" ref="AG84:AG120">H84+J84+L84+N84+P84+R84+T84+V84+X84+Z84+AB84+AD84+AF84</f>
        <v>572.25</v>
      </c>
      <c r="AH84" s="25">
        <v>1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s="8" customFormat="1" ht="12.75" customHeight="1">
      <c r="A85" s="4">
        <v>2</v>
      </c>
      <c r="B85" s="15" t="s">
        <v>26</v>
      </c>
      <c r="C85" s="15" t="s">
        <v>18</v>
      </c>
      <c r="D85" s="15" t="s">
        <v>102</v>
      </c>
      <c r="E85" s="4">
        <v>2000</v>
      </c>
      <c r="F85" s="162">
        <v>2</v>
      </c>
      <c r="G85" s="37">
        <v>28</v>
      </c>
      <c r="H85" s="37">
        <v>36</v>
      </c>
      <c r="I85" s="39">
        <v>15</v>
      </c>
      <c r="J85" s="38">
        <v>31</v>
      </c>
      <c r="K85" s="37">
        <v>4</v>
      </c>
      <c r="L85" s="33">
        <v>67.5</v>
      </c>
      <c r="M85" s="37"/>
      <c r="N85" s="37"/>
      <c r="O85" s="37"/>
      <c r="P85" s="37"/>
      <c r="Q85" s="37">
        <v>14</v>
      </c>
      <c r="R85" s="37">
        <v>64</v>
      </c>
      <c r="S85" s="37">
        <v>10</v>
      </c>
      <c r="T85" s="37">
        <v>36</v>
      </c>
      <c r="U85" s="37">
        <v>9</v>
      </c>
      <c r="V85" s="37">
        <v>56.25</v>
      </c>
      <c r="W85" s="37">
        <v>2</v>
      </c>
      <c r="X85" s="37">
        <v>36</v>
      </c>
      <c r="Y85" s="37">
        <v>16</v>
      </c>
      <c r="Z85" s="37">
        <v>45</v>
      </c>
      <c r="AA85" s="37">
        <v>2</v>
      </c>
      <c r="AB85" s="37">
        <v>72</v>
      </c>
      <c r="AC85" s="37">
        <v>7</v>
      </c>
      <c r="AD85" s="37">
        <v>60.75</v>
      </c>
      <c r="AE85" s="37">
        <v>1</v>
      </c>
      <c r="AF85" s="37">
        <v>37.5</v>
      </c>
      <c r="AG85" s="68">
        <f t="shared" si="2"/>
        <v>542</v>
      </c>
      <c r="AH85" s="25">
        <v>2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36" s="2" customFormat="1" ht="12.75" customHeight="1">
      <c r="A86" s="4">
        <v>3</v>
      </c>
      <c r="B86" s="89" t="s">
        <v>17</v>
      </c>
      <c r="C86" s="89" t="s">
        <v>18</v>
      </c>
      <c r="D86" s="89" t="s">
        <v>58</v>
      </c>
      <c r="E86" s="4">
        <v>2000</v>
      </c>
      <c r="F86" s="162">
        <v>1</v>
      </c>
      <c r="G86" s="38"/>
      <c r="H86" s="38"/>
      <c r="I86" s="39"/>
      <c r="J86" s="38"/>
      <c r="K86" s="38">
        <v>5</v>
      </c>
      <c r="L86" s="38">
        <v>65.25</v>
      </c>
      <c r="M86" s="39"/>
      <c r="N86" s="38"/>
      <c r="O86" s="39"/>
      <c r="P86" s="37"/>
      <c r="Q86" s="37"/>
      <c r="R86" s="37"/>
      <c r="S86" s="37"/>
      <c r="T86" s="37"/>
      <c r="U86" s="37">
        <v>8</v>
      </c>
      <c r="V86" s="37">
        <v>58.5</v>
      </c>
      <c r="W86" s="37">
        <v>1</v>
      </c>
      <c r="X86" s="37">
        <v>37.5</v>
      </c>
      <c r="Y86" s="37">
        <v>18</v>
      </c>
      <c r="Z86" s="37">
        <v>31.5</v>
      </c>
      <c r="AA86" s="39">
        <v>3</v>
      </c>
      <c r="AB86" s="37">
        <v>69.75</v>
      </c>
      <c r="AC86" s="37">
        <v>4</v>
      </c>
      <c r="AD86" s="37">
        <v>67.5</v>
      </c>
      <c r="AE86" s="37">
        <v>1</v>
      </c>
      <c r="AF86" s="37">
        <v>37.5</v>
      </c>
      <c r="AG86" s="68">
        <f t="shared" si="2"/>
        <v>367.5</v>
      </c>
      <c r="AH86" s="25">
        <v>3</v>
      </c>
      <c r="AI86" s="106"/>
      <c r="AJ86" s="106"/>
    </row>
    <row r="87" spans="1:34" s="2" customFormat="1" ht="12.75" customHeight="1">
      <c r="A87" s="4">
        <v>4</v>
      </c>
      <c r="B87" s="89" t="s">
        <v>21</v>
      </c>
      <c r="C87" s="89" t="s">
        <v>18</v>
      </c>
      <c r="D87" s="89" t="s">
        <v>64</v>
      </c>
      <c r="E87" s="4">
        <v>2000</v>
      </c>
      <c r="F87" s="162">
        <v>2</v>
      </c>
      <c r="G87" s="38">
        <v>29</v>
      </c>
      <c r="H87" s="38">
        <v>34</v>
      </c>
      <c r="I87" s="39">
        <v>17</v>
      </c>
      <c r="J87" s="38">
        <v>29</v>
      </c>
      <c r="K87" s="50">
        <v>2</v>
      </c>
      <c r="L87" s="50">
        <v>72</v>
      </c>
      <c r="M87" s="39"/>
      <c r="N87" s="38"/>
      <c r="O87" s="39"/>
      <c r="P87" s="37"/>
      <c r="Q87" s="37">
        <v>25</v>
      </c>
      <c r="R87" s="37">
        <v>42</v>
      </c>
      <c r="S87" s="37">
        <v>15</v>
      </c>
      <c r="T87" s="37">
        <v>31</v>
      </c>
      <c r="U87" s="37">
        <v>13</v>
      </c>
      <c r="V87" s="37">
        <v>49.5</v>
      </c>
      <c r="W87" s="37">
        <v>7</v>
      </c>
      <c r="X87" s="37">
        <v>30.38</v>
      </c>
      <c r="Y87" s="39"/>
      <c r="Z87" s="38"/>
      <c r="AA87" s="39"/>
      <c r="AB87" s="37"/>
      <c r="AC87" s="37"/>
      <c r="AD87" s="37"/>
      <c r="AE87" s="37"/>
      <c r="AF87" s="37"/>
      <c r="AG87" s="68">
        <f t="shared" si="2"/>
        <v>287.88</v>
      </c>
      <c r="AH87" s="25">
        <v>4</v>
      </c>
    </row>
    <row r="88" spans="1:36" s="2" customFormat="1" ht="12.75" customHeight="1">
      <c r="A88" s="4">
        <v>5</v>
      </c>
      <c r="B88" s="15" t="s">
        <v>21</v>
      </c>
      <c r="C88" s="15" t="s">
        <v>18</v>
      </c>
      <c r="D88" s="15" t="s">
        <v>63</v>
      </c>
      <c r="E88" s="4">
        <v>2000</v>
      </c>
      <c r="F88" s="162">
        <v>2</v>
      </c>
      <c r="G88" s="38">
        <v>35</v>
      </c>
      <c r="H88" s="38">
        <v>24</v>
      </c>
      <c r="I88" s="39">
        <v>8</v>
      </c>
      <c r="J88" s="38">
        <v>39</v>
      </c>
      <c r="K88" s="38">
        <v>3</v>
      </c>
      <c r="L88" s="38">
        <v>69.75</v>
      </c>
      <c r="M88" s="39"/>
      <c r="N88" s="38"/>
      <c r="O88" s="39"/>
      <c r="P88" s="37"/>
      <c r="Q88" s="39">
        <v>24</v>
      </c>
      <c r="R88" s="38">
        <v>44</v>
      </c>
      <c r="S88" s="37">
        <v>14</v>
      </c>
      <c r="T88" s="37">
        <v>32</v>
      </c>
      <c r="U88" s="37">
        <v>19</v>
      </c>
      <c r="V88" s="37">
        <v>40.5</v>
      </c>
      <c r="W88" s="37">
        <v>5</v>
      </c>
      <c r="X88" s="37">
        <v>32.63</v>
      </c>
      <c r="Y88" s="39"/>
      <c r="Z88" s="38"/>
      <c r="AA88" s="37"/>
      <c r="AB88" s="37"/>
      <c r="AC88" s="37"/>
      <c r="AD88" s="37"/>
      <c r="AE88" s="37"/>
      <c r="AF88" s="37"/>
      <c r="AG88" s="68">
        <f t="shared" si="2"/>
        <v>281.88</v>
      </c>
      <c r="AH88" s="25">
        <v>5</v>
      </c>
      <c r="AI88" s="106"/>
      <c r="AJ88" s="106"/>
    </row>
    <row r="89" spans="1:110" s="2" customFormat="1" ht="12.75" customHeight="1">
      <c r="A89" s="4">
        <v>6</v>
      </c>
      <c r="B89" s="15" t="s">
        <v>124</v>
      </c>
      <c r="C89" s="15" t="s">
        <v>123</v>
      </c>
      <c r="D89" s="15" t="s">
        <v>116</v>
      </c>
      <c r="E89" s="4">
        <v>2000</v>
      </c>
      <c r="F89" s="160">
        <v>1</v>
      </c>
      <c r="G89" s="38">
        <v>31</v>
      </c>
      <c r="H89" s="38">
        <v>30</v>
      </c>
      <c r="I89" s="39">
        <v>19</v>
      </c>
      <c r="J89" s="38">
        <v>27</v>
      </c>
      <c r="K89" s="37"/>
      <c r="L89" s="68"/>
      <c r="M89" s="37"/>
      <c r="N89" s="37"/>
      <c r="O89" s="37"/>
      <c r="P89" s="37"/>
      <c r="Q89" s="37">
        <v>22</v>
      </c>
      <c r="R89" s="37">
        <v>48</v>
      </c>
      <c r="S89" s="37">
        <v>17</v>
      </c>
      <c r="T89" s="37">
        <v>29</v>
      </c>
      <c r="U89" s="37">
        <v>11</v>
      </c>
      <c r="V89" s="37">
        <v>52.5</v>
      </c>
      <c r="W89" s="37">
        <v>6</v>
      </c>
      <c r="X89" s="37">
        <v>31.5</v>
      </c>
      <c r="Y89" s="37">
        <v>15</v>
      </c>
      <c r="Z89" s="37">
        <v>46.5</v>
      </c>
      <c r="AA89" s="37"/>
      <c r="AB89" s="37"/>
      <c r="AC89" s="37"/>
      <c r="AD89" s="37"/>
      <c r="AE89" s="37"/>
      <c r="AF89" s="37"/>
      <c r="AG89" s="68">
        <f t="shared" si="2"/>
        <v>264.5</v>
      </c>
      <c r="AH89" s="25">
        <v>6</v>
      </c>
      <c r="AI89" s="106"/>
      <c r="AJ89" s="106"/>
      <c r="DF89" s="8"/>
    </row>
    <row r="90" spans="1:36" s="2" customFormat="1" ht="12.75" customHeight="1">
      <c r="A90" s="4">
        <v>7</v>
      </c>
      <c r="B90" s="89" t="s">
        <v>124</v>
      </c>
      <c r="C90" s="89" t="s">
        <v>123</v>
      </c>
      <c r="D90" s="89" t="s">
        <v>115</v>
      </c>
      <c r="E90" s="4">
        <v>2000</v>
      </c>
      <c r="F90" s="162">
        <v>2</v>
      </c>
      <c r="G90" s="38">
        <v>37</v>
      </c>
      <c r="H90" s="38">
        <v>22</v>
      </c>
      <c r="I90" s="39">
        <v>19</v>
      </c>
      <c r="J90" s="38">
        <v>27</v>
      </c>
      <c r="K90" s="38"/>
      <c r="L90" s="38"/>
      <c r="M90" s="39"/>
      <c r="N90" s="38"/>
      <c r="O90" s="39"/>
      <c r="P90" s="37"/>
      <c r="Q90" s="39">
        <v>16</v>
      </c>
      <c r="R90" s="38">
        <v>60</v>
      </c>
      <c r="S90" s="39">
        <v>17</v>
      </c>
      <c r="T90" s="37">
        <v>29</v>
      </c>
      <c r="U90" s="39">
        <v>23</v>
      </c>
      <c r="V90" s="38">
        <v>34.5</v>
      </c>
      <c r="W90" s="39">
        <v>6</v>
      </c>
      <c r="X90" s="37">
        <v>31.5</v>
      </c>
      <c r="Y90" s="39">
        <v>21</v>
      </c>
      <c r="Z90" s="38">
        <v>37.5</v>
      </c>
      <c r="AA90" s="39"/>
      <c r="AB90" s="37"/>
      <c r="AC90" s="37"/>
      <c r="AD90" s="37"/>
      <c r="AE90" s="37"/>
      <c r="AF90" s="37"/>
      <c r="AG90" s="68">
        <f t="shared" si="2"/>
        <v>241.5</v>
      </c>
      <c r="AH90" s="25">
        <v>7</v>
      </c>
      <c r="AI90" s="106"/>
      <c r="AJ90" s="106"/>
    </row>
    <row r="91" spans="1:34" s="2" customFormat="1" ht="12.75" customHeight="1">
      <c r="A91" s="4">
        <v>8</v>
      </c>
      <c r="B91" s="15" t="s">
        <v>341</v>
      </c>
      <c r="C91" s="15" t="s">
        <v>18</v>
      </c>
      <c r="D91" s="15" t="s">
        <v>342</v>
      </c>
      <c r="E91" s="4">
        <v>2000</v>
      </c>
      <c r="F91" s="160">
        <v>3</v>
      </c>
      <c r="G91" s="38"/>
      <c r="H91" s="38"/>
      <c r="I91" s="39"/>
      <c r="J91" s="38"/>
      <c r="K91" s="37"/>
      <c r="L91" s="68"/>
      <c r="M91" s="39"/>
      <c r="N91" s="38"/>
      <c r="O91" s="39"/>
      <c r="P91" s="37"/>
      <c r="Q91" s="38"/>
      <c r="R91" s="38"/>
      <c r="S91" s="39"/>
      <c r="T91" s="38"/>
      <c r="U91" s="39">
        <v>10</v>
      </c>
      <c r="V91" s="38">
        <v>36</v>
      </c>
      <c r="W91" s="39">
        <v>10</v>
      </c>
      <c r="X91" s="37">
        <v>18</v>
      </c>
      <c r="Y91" s="39"/>
      <c r="Z91" s="38"/>
      <c r="AA91" s="39">
        <v>8</v>
      </c>
      <c r="AB91" s="37">
        <v>58.5</v>
      </c>
      <c r="AC91" s="37">
        <v>10</v>
      </c>
      <c r="AD91" s="37">
        <v>54</v>
      </c>
      <c r="AE91" s="37"/>
      <c r="AF91" s="37"/>
      <c r="AG91" s="68">
        <f t="shared" si="2"/>
        <v>166.5</v>
      </c>
      <c r="AH91" s="25">
        <v>8</v>
      </c>
    </row>
    <row r="92" spans="1:34" s="2" customFormat="1" ht="12.75" customHeight="1">
      <c r="A92" s="4">
        <v>9</v>
      </c>
      <c r="B92" s="89" t="s">
        <v>92</v>
      </c>
      <c r="C92" s="89" t="s">
        <v>409</v>
      </c>
      <c r="D92" s="89" t="s">
        <v>419</v>
      </c>
      <c r="E92" s="4">
        <v>2000</v>
      </c>
      <c r="F92" s="162">
        <v>2</v>
      </c>
      <c r="G92" s="38"/>
      <c r="H92" s="38"/>
      <c r="I92" s="39"/>
      <c r="J92" s="38"/>
      <c r="K92" s="38"/>
      <c r="L92" s="38"/>
      <c r="M92" s="39"/>
      <c r="N92" s="38"/>
      <c r="O92" s="39"/>
      <c r="P92" s="37"/>
      <c r="Q92" s="39"/>
      <c r="R92" s="38"/>
      <c r="S92" s="39"/>
      <c r="T92" s="37"/>
      <c r="U92" s="37"/>
      <c r="V92" s="37"/>
      <c r="W92" s="37"/>
      <c r="X92" s="37"/>
      <c r="Y92" s="39"/>
      <c r="Z92" s="38"/>
      <c r="AA92" s="39">
        <v>4</v>
      </c>
      <c r="AB92" s="37">
        <v>67.5</v>
      </c>
      <c r="AC92" s="37">
        <v>9</v>
      </c>
      <c r="AD92" s="37">
        <v>56.25</v>
      </c>
      <c r="AE92" s="37">
        <v>1</v>
      </c>
      <c r="AF92" s="37">
        <v>37.5</v>
      </c>
      <c r="AG92" s="68">
        <f t="shared" si="2"/>
        <v>161.25</v>
      </c>
      <c r="AH92" s="25">
        <v>9</v>
      </c>
    </row>
    <row r="93" spans="1:36" s="2" customFormat="1" ht="12.75" customHeight="1">
      <c r="A93" s="4">
        <v>10</v>
      </c>
      <c r="B93" s="89" t="s">
        <v>124</v>
      </c>
      <c r="C93" s="89" t="s">
        <v>123</v>
      </c>
      <c r="D93" s="89" t="s">
        <v>119</v>
      </c>
      <c r="E93" s="4">
        <v>2000</v>
      </c>
      <c r="F93" s="162">
        <v>3</v>
      </c>
      <c r="G93" s="38">
        <v>41</v>
      </c>
      <c r="H93" s="38">
        <v>18</v>
      </c>
      <c r="I93" s="39"/>
      <c r="J93" s="38"/>
      <c r="K93" s="38"/>
      <c r="L93" s="38"/>
      <c r="M93" s="39"/>
      <c r="N93" s="38"/>
      <c r="O93" s="39"/>
      <c r="P93" s="37"/>
      <c r="Q93" s="39"/>
      <c r="R93" s="38"/>
      <c r="S93" s="37"/>
      <c r="T93" s="37"/>
      <c r="U93" s="37">
        <v>14</v>
      </c>
      <c r="V93" s="37">
        <v>48</v>
      </c>
      <c r="W93" s="37">
        <v>11</v>
      </c>
      <c r="X93" s="37">
        <v>26.25</v>
      </c>
      <c r="Y93" s="39">
        <v>13</v>
      </c>
      <c r="Z93" s="38">
        <v>49.5</v>
      </c>
      <c r="AA93" s="37"/>
      <c r="AB93" s="37"/>
      <c r="AC93" s="37"/>
      <c r="AD93" s="37"/>
      <c r="AE93" s="37"/>
      <c r="AF93" s="37"/>
      <c r="AG93" s="68">
        <f t="shared" si="2"/>
        <v>141.75</v>
      </c>
      <c r="AH93" s="25">
        <v>10</v>
      </c>
      <c r="AI93" s="106"/>
      <c r="AJ93" s="106"/>
    </row>
    <row r="94" spans="1:34" s="2" customFormat="1" ht="12" customHeight="1">
      <c r="A94" s="4">
        <v>11</v>
      </c>
      <c r="B94" s="89" t="s">
        <v>92</v>
      </c>
      <c r="C94" s="89" t="s">
        <v>125</v>
      </c>
      <c r="D94" s="89" t="s">
        <v>413</v>
      </c>
      <c r="E94" s="4">
        <v>2000</v>
      </c>
      <c r="F94" s="162" t="s">
        <v>392</v>
      </c>
      <c r="G94" s="12"/>
      <c r="H94" s="38"/>
      <c r="I94" s="39"/>
      <c r="J94" s="38"/>
      <c r="K94" s="38"/>
      <c r="L94" s="38"/>
      <c r="M94" s="39"/>
      <c r="N94" s="38"/>
      <c r="O94" s="39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9">
        <v>2</v>
      </c>
      <c r="AB94" s="37">
        <v>48</v>
      </c>
      <c r="AC94" s="37">
        <v>3</v>
      </c>
      <c r="AD94" s="37">
        <v>46.5</v>
      </c>
      <c r="AE94" s="37">
        <v>5</v>
      </c>
      <c r="AF94" s="37">
        <v>21.75</v>
      </c>
      <c r="AG94" s="68">
        <f t="shared" si="2"/>
        <v>116.25</v>
      </c>
      <c r="AH94" s="25">
        <v>11</v>
      </c>
    </row>
    <row r="95" spans="1:34" s="2" customFormat="1" ht="12" customHeight="1">
      <c r="A95" s="4">
        <v>12</v>
      </c>
      <c r="B95" s="15" t="s">
        <v>124</v>
      </c>
      <c r="C95" s="15" t="s">
        <v>123</v>
      </c>
      <c r="D95" s="15" t="s">
        <v>121</v>
      </c>
      <c r="E95" s="4">
        <v>2000</v>
      </c>
      <c r="F95" s="160">
        <v>2</v>
      </c>
      <c r="G95" s="38">
        <v>45</v>
      </c>
      <c r="H95" s="38">
        <v>13</v>
      </c>
      <c r="I95" s="39"/>
      <c r="J95" s="38"/>
      <c r="K95" s="37"/>
      <c r="L95" s="68"/>
      <c r="M95" s="39"/>
      <c r="N95" s="38"/>
      <c r="O95" s="39"/>
      <c r="P95" s="37"/>
      <c r="Q95" s="38">
        <v>30</v>
      </c>
      <c r="R95" s="38">
        <v>32</v>
      </c>
      <c r="S95" s="39"/>
      <c r="T95" s="38"/>
      <c r="U95" s="39">
        <v>20</v>
      </c>
      <c r="V95" s="38">
        <v>39</v>
      </c>
      <c r="W95" s="39">
        <v>11</v>
      </c>
      <c r="X95" s="37">
        <v>26.25</v>
      </c>
      <c r="Y95" s="39"/>
      <c r="Z95" s="38"/>
      <c r="AA95" s="39"/>
      <c r="AB95" s="37"/>
      <c r="AC95" s="37"/>
      <c r="AD95" s="37"/>
      <c r="AE95" s="37"/>
      <c r="AF95" s="37"/>
      <c r="AG95" s="68">
        <f t="shared" si="2"/>
        <v>110.25</v>
      </c>
      <c r="AH95" s="25">
        <v>12</v>
      </c>
    </row>
    <row r="96" spans="1:34" s="2" customFormat="1" ht="12" customHeight="1">
      <c r="A96" s="4">
        <v>13</v>
      </c>
      <c r="B96" s="89" t="s">
        <v>316</v>
      </c>
      <c r="C96" s="89" t="s">
        <v>138</v>
      </c>
      <c r="D96" s="89" t="s">
        <v>268</v>
      </c>
      <c r="E96" s="4">
        <v>2000</v>
      </c>
      <c r="F96" s="162">
        <v>3</v>
      </c>
      <c r="G96" s="38"/>
      <c r="H96" s="38"/>
      <c r="I96" s="39"/>
      <c r="J96" s="38"/>
      <c r="K96" s="38">
        <v>8</v>
      </c>
      <c r="L96" s="38">
        <v>58.5</v>
      </c>
      <c r="M96" s="39"/>
      <c r="N96" s="38"/>
      <c r="O96" s="39"/>
      <c r="P96" s="37"/>
      <c r="Q96" s="39"/>
      <c r="R96" s="38"/>
      <c r="S96" s="39"/>
      <c r="T96" s="37"/>
      <c r="U96" s="37"/>
      <c r="V96" s="37"/>
      <c r="W96" s="37"/>
      <c r="X96" s="37"/>
      <c r="Y96" s="39"/>
      <c r="Z96" s="38"/>
      <c r="AA96" s="39">
        <v>1</v>
      </c>
      <c r="AB96" s="37">
        <v>50</v>
      </c>
      <c r="AC96" s="37"/>
      <c r="AD96" s="37"/>
      <c r="AE96" s="37"/>
      <c r="AF96" s="37"/>
      <c r="AG96" s="68">
        <f t="shared" si="2"/>
        <v>108.5</v>
      </c>
      <c r="AH96" s="25">
        <v>13</v>
      </c>
    </row>
    <row r="97" spans="1:34" s="2" customFormat="1" ht="12.75" customHeight="1">
      <c r="A97" s="4">
        <v>14</v>
      </c>
      <c r="B97" s="89" t="s">
        <v>17</v>
      </c>
      <c r="C97" s="89" t="s">
        <v>18</v>
      </c>
      <c r="D97" s="89" t="s">
        <v>333</v>
      </c>
      <c r="E97" s="4">
        <v>2000</v>
      </c>
      <c r="F97" s="162" t="s">
        <v>50</v>
      </c>
      <c r="G97" s="38"/>
      <c r="H97" s="38"/>
      <c r="I97" s="39"/>
      <c r="J97" s="38"/>
      <c r="K97" s="38"/>
      <c r="L97" s="38"/>
      <c r="M97" s="39"/>
      <c r="N97" s="38"/>
      <c r="O97" s="39"/>
      <c r="P97" s="37"/>
      <c r="Q97" s="39"/>
      <c r="R97" s="38"/>
      <c r="S97" s="39"/>
      <c r="T97" s="37"/>
      <c r="U97" s="37"/>
      <c r="V97" s="37"/>
      <c r="W97" s="37"/>
      <c r="X97" s="37"/>
      <c r="Y97" s="39"/>
      <c r="Z97" s="38"/>
      <c r="AA97" s="39">
        <v>7</v>
      </c>
      <c r="AB97" s="37">
        <v>60.75</v>
      </c>
      <c r="AC97" s="37">
        <v>7</v>
      </c>
      <c r="AD97" s="37">
        <v>40.5</v>
      </c>
      <c r="AE97" s="37"/>
      <c r="AF97" s="37"/>
      <c r="AG97" s="68">
        <f t="shared" si="2"/>
        <v>101.25</v>
      </c>
      <c r="AH97" s="25">
        <v>14</v>
      </c>
    </row>
    <row r="98" spans="1:34" s="2" customFormat="1" ht="12.75" customHeight="1">
      <c r="A98" s="4">
        <v>15</v>
      </c>
      <c r="B98" s="89" t="s">
        <v>385</v>
      </c>
      <c r="C98" s="89" t="s">
        <v>135</v>
      </c>
      <c r="D98" s="89" t="s">
        <v>263</v>
      </c>
      <c r="E98" s="4">
        <v>2000</v>
      </c>
      <c r="F98" s="162">
        <v>3</v>
      </c>
      <c r="G98" s="38"/>
      <c r="H98" s="38"/>
      <c r="I98" s="39"/>
      <c r="J98" s="38"/>
      <c r="K98" s="38">
        <v>6</v>
      </c>
      <c r="L98" s="38">
        <v>63</v>
      </c>
      <c r="M98" s="39"/>
      <c r="N98" s="38"/>
      <c r="O98" s="39"/>
      <c r="P98" s="37"/>
      <c r="Q98" s="39"/>
      <c r="R98" s="38"/>
      <c r="S98" s="39"/>
      <c r="T98" s="37"/>
      <c r="U98" s="37"/>
      <c r="V98" s="37"/>
      <c r="W98" s="37"/>
      <c r="X98" s="37"/>
      <c r="Y98" s="39"/>
      <c r="Z98" s="38"/>
      <c r="AA98" s="39"/>
      <c r="AB98" s="37"/>
      <c r="AC98" s="37"/>
      <c r="AD98" s="37"/>
      <c r="AE98" s="37">
        <v>4</v>
      </c>
      <c r="AF98" s="37">
        <v>33.75</v>
      </c>
      <c r="AG98" s="68">
        <f t="shared" si="2"/>
        <v>96.75</v>
      </c>
      <c r="AH98" s="25">
        <v>15</v>
      </c>
    </row>
    <row r="99" spans="1:34" s="2" customFormat="1" ht="12.75" customHeight="1">
      <c r="A99" s="4">
        <v>16</v>
      </c>
      <c r="B99" s="89" t="s">
        <v>341</v>
      </c>
      <c r="C99" s="89" t="s">
        <v>18</v>
      </c>
      <c r="D99" s="89" t="s">
        <v>431</v>
      </c>
      <c r="E99" s="4">
        <v>2000</v>
      </c>
      <c r="F99" s="162">
        <v>3</v>
      </c>
      <c r="G99" s="38"/>
      <c r="H99" s="38"/>
      <c r="I99" s="39"/>
      <c r="J99" s="38"/>
      <c r="K99" s="38"/>
      <c r="L99" s="38"/>
      <c r="M99" s="39"/>
      <c r="N99" s="38"/>
      <c r="O99" s="39"/>
      <c r="P99" s="37"/>
      <c r="Q99" s="39"/>
      <c r="R99" s="38"/>
      <c r="S99" s="39"/>
      <c r="T99" s="37"/>
      <c r="U99" s="37"/>
      <c r="V99" s="37"/>
      <c r="W99" s="37"/>
      <c r="X99" s="37"/>
      <c r="Y99" s="39"/>
      <c r="Z99" s="38"/>
      <c r="AA99" s="39"/>
      <c r="AB99" s="37"/>
      <c r="AC99" s="37">
        <v>12</v>
      </c>
      <c r="AD99" s="37">
        <v>51</v>
      </c>
      <c r="AE99" s="37">
        <v>6</v>
      </c>
      <c r="AF99" s="37">
        <v>31.5</v>
      </c>
      <c r="AG99" s="68">
        <f t="shared" si="2"/>
        <v>82.5</v>
      </c>
      <c r="AH99" s="25">
        <v>16</v>
      </c>
    </row>
    <row r="100" spans="1:36" s="2" customFormat="1" ht="12.75" customHeight="1">
      <c r="A100" s="4">
        <v>17</v>
      </c>
      <c r="B100" s="15" t="s">
        <v>197</v>
      </c>
      <c r="C100" s="15" t="s">
        <v>135</v>
      </c>
      <c r="D100" s="15" t="s">
        <v>98</v>
      </c>
      <c r="E100" s="4">
        <v>2000</v>
      </c>
      <c r="F100" s="162">
        <v>2</v>
      </c>
      <c r="G100" s="38"/>
      <c r="H100" s="38"/>
      <c r="I100" s="39"/>
      <c r="J100" s="38"/>
      <c r="K100" s="38"/>
      <c r="L100" s="38"/>
      <c r="M100" s="39"/>
      <c r="N100" s="38"/>
      <c r="O100" s="39"/>
      <c r="P100" s="37"/>
      <c r="Q100" s="39"/>
      <c r="R100" s="38"/>
      <c r="S100" s="37"/>
      <c r="T100" s="37"/>
      <c r="U100" s="37">
        <v>16</v>
      </c>
      <c r="V100" s="37">
        <v>45</v>
      </c>
      <c r="W100" s="37">
        <v>10</v>
      </c>
      <c r="X100" s="37">
        <v>27</v>
      </c>
      <c r="Y100" s="39"/>
      <c r="Z100" s="38"/>
      <c r="AA100" s="37"/>
      <c r="AB100" s="37"/>
      <c r="AC100" s="37"/>
      <c r="AD100" s="37"/>
      <c r="AE100" s="37"/>
      <c r="AF100" s="37"/>
      <c r="AG100" s="68">
        <f t="shared" si="2"/>
        <v>72</v>
      </c>
      <c r="AH100" s="25">
        <v>17</v>
      </c>
      <c r="AI100" s="106"/>
      <c r="AJ100" s="106"/>
    </row>
    <row r="101" spans="1:34" s="2" customFormat="1" ht="12.75" customHeight="1">
      <c r="A101" s="4">
        <v>18</v>
      </c>
      <c r="B101" s="89" t="s">
        <v>357</v>
      </c>
      <c r="C101" s="89" t="s">
        <v>206</v>
      </c>
      <c r="D101" s="89" t="s">
        <v>358</v>
      </c>
      <c r="E101" s="4">
        <v>2000</v>
      </c>
      <c r="F101" s="162"/>
      <c r="G101" s="12"/>
      <c r="H101" s="38"/>
      <c r="I101" s="39"/>
      <c r="J101" s="38"/>
      <c r="K101" s="38"/>
      <c r="L101" s="38"/>
      <c r="M101" s="39"/>
      <c r="N101" s="38"/>
      <c r="O101" s="39"/>
      <c r="P101" s="37"/>
      <c r="Q101" s="37"/>
      <c r="R101" s="37"/>
      <c r="S101" s="37"/>
      <c r="T101" s="37"/>
      <c r="U101" s="37">
        <v>27</v>
      </c>
      <c r="V101" s="37">
        <v>28.5</v>
      </c>
      <c r="W101" s="37">
        <v>9</v>
      </c>
      <c r="X101" s="37">
        <v>28.13</v>
      </c>
      <c r="Y101" s="37"/>
      <c r="Z101" s="37"/>
      <c r="AA101" s="39"/>
      <c r="AB101" s="37"/>
      <c r="AC101" s="37"/>
      <c r="AD101" s="37"/>
      <c r="AE101" s="37"/>
      <c r="AF101" s="37"/>
      <c r="AG101" s="68">
        <f t="shared" si="2"/>
        <v>56.629999999999995</v>
      </c>
      <c r="AH101" s="25">
        <v>18</v>
      </c>
    </row>
    <row r="102" spans="1:34" s="2" customFormat="1" ht="12.75" customHeight="1">
      <c r="A102" s="4">
        <v>19</v>
      </c>
      <c r="B102" s="89" t="s">
        <v>357</v>
      </c>
      <c r="C102" s="89" t="s">
        <v>206</v>
      </c>
      <c r="D102" s="89" t="s">
        <v>363</v>
      </c>
      <c r="E102" s="4">
        <v>2000</v>
      </c>
      <c r="F102" s="162"/>
      <c r="G102" s="38"/>
      <c r="H102" s="38"/>
      <c r="I102" s="39"/>
      <c r="J102" s="38"/>
      <c r="K102" s="38"/>
      <c r="L102" s="38"/>
      <c r="M102" s="39"/>
      <c r="N102" s="38"/>
      <c r="O102" s="39"/>
      <c r="P102" s="37"/>
      <c r="Q102" s="39"/>
      <c r="R102" s="38"/>
      <c r="S102" s="39"/>
      <c r="T102" s="37"/>
      <c r="U102" s="37">
        <v>34</v>
      </c>
      <c r="V102" s="37">
        <v>18.75</v>
      </c>
      <c r="W102" s="37">
        <v>14</v>
      </c>
      <c r="X102" s="37">
        <v>24</v>
      </c>
      <c r="Y102" s="39"/>
      <c r="Z102" s="38"/>
      <c r="AA102" s="39"/>
      <c r="AB102" s="37"/>
      <c r="AC102" s="37"/>
      <c r="AD102" s="37"/>
      <c r="AE102" s="37"/>
      <c r="AF102" s="37"/>
      <c r="AG102" s="68">
        <f t="shared" si="2"/>
        <v>42.75</v>
      </c>
      <c r="AH102" s="25">
        <v>19</v>
      </c>
    </row>
    <row r="103" spans="1:34" s="2" customFormat="1" ht="12.75" customHeight="1">
      <c r="A103" s="4">
        <v>20</v>
      </c>
      <c r="B103" s="89" t="s">
        <v>21</v>
      </c>
      <c r="C103" s="89" t="s">
        <v>18</v>
      </c>
      <c r="D103" s="89" t="s">
        <v>416</v>
      </c>
      <c r="E103" s="4">
        <v>2000</v>
      </c>
      <c r="F103" s="162" t="s">
        <v>50</v>
      </c>
      <c r="G103" s="12"/>
      <c r="H103" s="38"/>
      <c r="I103" s="39"/>
      <c r="J103" s="38"/>
      <c r="K103" s="38"/>
      <c r="L103" s="38"/>
      <c r="M103" s="39"/>
      <c r="N103" s="38"/>
      <c r="O103" s="39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9">
        <v>6</v>
      </c>
      <c r="AB103" s="37">
        <v>42</v>
      </c>
      <c r="AC103" s="37"/>
      <c r="AD103" s="37"/>
      <c r="AE103" s="37"/>
      <c r="AF103" s="37"/>
      <c r="AG103" s="68">
        <f t="shared" si="2"/>
        <v>42</v>
      </c>
      <c r="AH103" s="25">
        <v>20</v>
      </c>
    </row>
    <row r="104" spans="1:34" s="2" customFormat="1" ht="12.75" customHeight="1">
      <c r="A104" s="4">
        <v>21</v>
      </c>
      <c r="B104" s="89" t="s">
        <v>186</v>
      </c>
      <c r="C104" s="89" t="s">
        <v>305</v>
      </c>
      <c r="D104" s="89" t="s">
        <v>434</v>
      </c>
      <c r="E104" s="4">
        <v>2000</v>
      </c>
      <c r="F104" s="162">
        <v>3</v>
      </c>
      <c r="G104" s="38"/>
      <c r="H104" s="38"/>
      <c r="I104" s="39"/>
      <c r="J104" s="38"/>
      <c r="K104" s="38"/>
      <c r="L104" s="38"/>
      <c r="M104" s="39"/>
      <c r="N104" s="38"/>
      <c r="O104" s="39"/>
      <c r="P104" s="37"/>
      <c r="Q104" s="39"/>
      <c r="R104" s="38"/>
      <c r="S104" s="39"/>
      <c r="T104" s="37"/>
      <c r="U104" s="37"/>
      <c r="V104" s="37"/>
      <c r="W104" s="37"/>
      <c r="X104" s="37"/>
      <c r="Y104" s="39"/>
      <c r="Z104" s="38"/>
      <c r="AA104" s="39"/>
      <c r="AB104" s="37"/>
      <c r="AC104" s="37"/>
      <c r="AD104" s="37"/>
      <c r="AE104" s="37">
        <v>4</v>
      </c>
      <c r="AF104" s="37">
        <v>33.75</v>
      </c>
      <c r="AG104" s="68">
        <f t="shared" si="2"/>
        <v>33.75</v>
      </c>
      <c r="AH104" s="25">
        <v>21</v>
      </c>
    </row>
    <row r="105" spans="1:34" s="2" customFormat="1" ht="13.5" customHeight="1">
      <c r="A105" s="4">
        <v>22</v>
      </c>
      <c r="B105" s="89" t="s">
        <v>21</v>
      </c>
      <c r="C105" s="89" t="s">
        <v>18</v>
      </c>
      <c r="D105" s="89" t="s">
        <v>234</v>
      </c>
      <c r="E105" s="4">
        <v>2000</v>
      </c>
      <c r="F105" s="162"/>
      <c r="G105" s="38"/>
      <c r="H105" s="38"/>
      <c r="I105" s="39"/>
      <c r="J105" s="38"/>
      <c r="K105" s="38"/>
      <c r="L105" s="38"/>
      <c r="M105" s="39"/>
      <c r="N105" s="38"/>
      <c r="O105" s="39"/>
      <c r="P105" s="37"/>
      <c r="Q105" s="39"/>
      <c r="R105" s="38"/>
      <c r="S105" s="39"/>
      <c r="T105" s="37"/>
      <c r="U105" s="37">
        <v>26</v>
      </c>
      <c r="V105" s="37">
        <v>30</v>
      </c>
      <c r="W105" s="37"/>
      <c r="X105" s="37"/>
      <c r="Y105" s="39"/>
      <c r="Z105" s="38"/>
      <c r="AA105" s="39"/>
      <c r="AB105" s="37"/>
      <c r="AC105" s="37"/>
      <c r="AD105" s="37"/>
      <c r="AE105" s="37"/>
      <c r="AF105" s="37"/>
      <c r="AG105" s="68">
        <f t="shared" si="2"/>
        <v>30</v>
      </c>
      <c r="AH105" s="25">
        <v>22</v>
      </c>
    </row>
    <row r="106" spans="1:34" s="2" customFormat="1" ht="13.5" customHeight="1">
      <c r="A106" s="4">
        <v>23</v>
      </c>
      <c r="B106" s="89" t="s">
        <v>21</v>
      </c>
      <c r="C106" s="89" t="s">
        <v>18</v>
      </c>
      <c r="D106" s="89" t="s">
        <v>267</v>
      </c>
      <c r="E106" s="4">
        <v>2000</v>
      </c>
      <c r="F106" s="162"/>
      <c r="G106" s="38"/>
      <c r="H106" s="38"/>
      <c r="I106" s="39"/>
      <c r="J106" s="38"/>
      <c r="K106" s="38"/>
      <c r="L106" s="38"/>
      <c r="M106" s="39"/>
      <c r="N106" s="38"/>
      <c r="O106" s="39"/>
      <c r="P106" s="37"/>
      <c r="Q106" s="39"/>
      <c r="R106" s="38"/>
      <c r="S106" s="39"/>
      <c r="T106" s="37"/>
      <c r="U106" s="37">
        <v>29</v>
      </c>
      <c r="V106" s="37">
        <v>25.5</v>
      </c>
      <c r="W106" s="37"/>
      <c r="X106" s="37"/>
      <c r="Y106" s="39"/>
      <c r="Z106" s="38"/>
      <c r="AA106" s="39"/>
      <c r="AB106" s="37"/>
      <c r="AC106" s="37"/>
      <c r="AD106" s="37"/>
      <c r="AE106" s="37"/>
      <c r="AF106" s="37"/>
      <c r="AG106" s="68">
        <f t="shared" si="2"/>
        <v>25.5</v>
      </c>
      <c r="AH106" s="25">
        <v>23</v>
      </c>
    </row>
    <row r="107" spans="1:34" s="2" customFormat="1" ht="12.75" customHeight="1">
      <c r="A107" s="4">
        <v>24</v>
      </c>
      <c r="B107" s="89" t="s">
        <v>20</v>
      </c>
      <c r="C107" s="89" t="s">
        <v>18</v>
      </c>
      <c r="D107" s="89" t="s">
        <v>66</v>
      </c>
      <c r="E107" s="4">
        <v>2000</v>
      </c>
      <c r="F107" s="162" t="s">
        <v>50</v>
      </c>
      <c r="G107" s="38">
        <v>40</v>
      </c>
      <c r="H107" s="38">
        <v>19</v>
      </c>
      <c r="I107" s="39"/>
      <c r="J107" s="38"/>
      <c r="K107" s="50"/>
      <c r="L107" s="50"/>
      <c r="M107" s="39"/>
      <c r="N107" s="38"/>
      <c r="O107" s="39"/>
      <c r="P107" s="37"/>
      <c r="Q107" s="37"/>
      <c r="R107" s="37"/>
      <c r="S107" s="37"/>
      <c r="T107" s="37"/>
      <c r="U107" s="37"/>
      <c r="V107" s="37"/>
      <c r="W107" s="37"/>
      <c r="X107" s="37"/>
      <c r="Y107" s="39"/>
      <c r="Z107" s="38"/>
      <c r="AA107" s="39"/>
      <c r="AB107" s="37"/>
      <c r="AC107" s="37"/>
      <c r="AD107" s="37"/>
      <c r="AE107" s="37"/>
      <c r="AF107" s="37"/>
      <c r="AG107" s="68">
        <f t="shared" si="2"/>
        <v>19</v>
      </c>
      <c r="AH107" s="25">
        <v>24</v>
      </c>
    </row>
    <row r="108" spans="1:34" s="2" customFormat="1" ht="12.75" customHeight="1" hidden="1">
      <c r="A108" s="4">
        <v>25</v>
      </c>
      <c r="B108" s="89" t="s">
        <v>92</v>
      </c>
      <c r="C108" s="89" t="s">
        <v>125</v>
      </c>
      <c r="D108" s="89" t="s">
        <v>223</v>
      </c>
      <c r="E108" s="4">
        <v>2000</v>
      </c>
      <c r="F108" s="162"/>
      <c r="G108" s="38"/>
      <c r="H108" s="38"/>
      <c r="I108" s="39"/>
      <c r="J108" s="38"/>
      <c r="K108" s="50"/>
      <c r="L108" s="50"/>
      <c r="M108" s="39"/>
      <c r="N108" s="38"/>
      <c r="O108" s="39"/>
      <c r="P108" s="37"/>
      <c r="Q108" s="37"/>
      <c r="R108" s="37"/>
      <c r="S108" s="37"/>
      <c r="T108" s="37"/>
      <c r="U108" s="37"/>
      <c r="V108" s="37"/>
      <c r="W108" s="37"/>
      <c r="X108" s="37"/>
      <c r="Y108" s="39"/>
      <c r="Z108" s="38"/>
      <c r="AA108" s="39"/>
      <c r="AB108" s="37"/>
      <c r="AC108" s="37"/>
      <c r="AD108" s="37"/>
      <c r="AE108" s="37"/>
      <c r="AF108" s="37"/>
      <c r="AG108" s="68">
        <f t="shared" si="2"/>
        <v>0</v>
      </c>
      <c r="AH108" s="4">
        <v>25</v>
      </c>
    </row>
    <row r="109" spans="1:34" s="2" customFormat="1" ht="12.75" customHeight="1" hidden="1">
      <c r="A109" s="4">
        <v>26</v>
      </c>
      <c r="B109" s="89" t="s">
        <v>128</v>
      </c>
      <c r="C109" s="89" t="s">
        <v>112</v>
      </c>
      <c r="D109" s="89" t="s">
        <v>109</v>
      </c>
      <c r="E109" s="4">
        <v>2000</v>
      </c>
      <c r="F109" s="162"/>
      <c r="G109" s="12"/>
      <c r="H109" s="38"/>
      <c r="I109" s="39"/>
      <c r="J109" s="38"/>
      <c r="K109" s="38"/>
      <c r="L109" s="38"/>
      <c r="M109" s="39"/>
      <c r="N109" s="38"/>
      <c r="O109" s="39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9"/>
      <c r="AB109" s="37"/>
      <c r="AC109" s="37"/>
      <c r="AD109" s="37"/>
      <c r="AE109" s="37"/>
      <c r="AF109" s="37"/>
      <c r="AG109" s="68">
        <f t="shared" si="2"/>
        <v>0</v>
      </c>
      <c r="AH109" s="4">
        <v>26</v>
      </c>
    </row>
    <row r="110" spans="1:34" s="2" customFormat="1" ht="12.75" customHeight="1" hidden="1">
      <c r="A110" s="4">
        <v>27</v>
      </c>
      <c r="B110" s="89" t="s">
        <v>92</v>
      </c>
      <c r="C110" s="89" t="s">
        <v>125</v>
      </c>
      <c r="D110" s="89" t="s">
        <v>224</v>
      </c>
      <c r="E110" s="4">
        <v>2000</v>
      </c>
      <c r="F110" s="162"/>
      <c r="G110" s="38"/>
      <c r="H110" s="38"/>
      <c r="I110" s="39"/>
      <c r="J110" s="38"/>
      <c r="K110" s="38"/>
      <c r="L110" s="38"/>
      <c r="M110" s="39"/>
      <c r="N110" s="38"/>
      <c r="O110" s="39"/>
      <c r="P110" s="37"/>
      <c r="Q110" s="39"/>
      <c r="R110" s="38"/>
      <c r="S110" s="39"/>
      <c r="T110" s="37"/>
      <c r="U110" s="37"/>
      <c r="V110" s="37"/>
      <c r="W110" s="37"/>
      <c r="X110" s="37"/>
      <c r="Y110" s="39"/>
      <c r="Z110" s="38"/>
      <c r="AA110" s="39"/>
      <c r="AB110" s="37"/>
      <c r="AC110" s="37"/>
      <c r="AD110" s="37"/>
      <c r="AE110" s="37"/>
      <c r="AF110" s="37"/>
      <c r="AG110" s="68">
        <f t="shared" si="2"/>
        <v>0</v>
      </c>
      <c r="AH110" s="4">
        <v>27</v>
      </c>
    </row>
    <row r="111" spans="1:34" s="2" customFormat="1" ht="12.75" customHeight="1" hidden="1">
      <c r="A111" s="4">
        <v>28</v>
      </c>
      <c r="B111" s="89"/>
      <c r="C111" s="89" t="s">
        <v>18</v>
      </c>
      <c r="D111" s="89" t="s">
        <v>84</v>
      </c>
      <c r="E111" s="4">
        <v>2000</v>
      </c>
      <c r="F111" s="162"/>
      <c r="G111" s="38"/>
      <c r="H111" s="38"/>
      <c r="I111" s="39"/>
      <c r="J111" s="38"/>
      <c r="K111" s="38"/>
      <c r="L111" s="38"/>
      <c r="M111" s="39"/>
      <c r="N111" s="38"/>
      <c r="O111" s="39"/>
      <c r="P111" s="37"/>
      <c r="Q111" s="39"/>
      <c r="R111" s="38"/>
      <c r="S111" s="39"/>
      <c r="T111" s="37"/>
      <c r="U111" s="37"/>
      <c r="V111" s="37"/>
      <c r="W111" s="37"/>
      <c r="X111" s="37"/>
      <c r="Y111" s="39"/>
      <c r="Z111" s="38"/>
      <c r="AA111" s="39"/>
      <c r="AB111" s="37"/>
      <c r="AC111" s="37"/>
      <c r="AD111" s="37"/>
      <c r="AE111" s="37"/>
      <c r="AF111" s="37"/>
      <c r="AG111" s="68">
        <f t="shared" si="2"/>
        <v>0</v>
      </c>
      <c r="AH111" s="4">
        <v>28</v>
      </c>
    </row>
    <row r="112" spans="1:34" s="2" customFormat="1" ht="12.75" customHeight="1" hidden="1">
      <c r="A112" s="4">
        <v>29</v>
      </c>
      <c r="B112" s="89" t="s">
        <v>26</v>
      </c>
      <c r="C112" s="89" t="s">
        <v>18</v>
      </c>
      <c r="D112" s="89" t="s">
        <v>264</v>
      </c>
      <c r="E112" s="4">
        <v>2000</v>
      </c>
      <c r="F112" s="162"/>
      <c r="G112" s="38"/>
      <c r="H112" s="38"/>
      <c r="I112" s="39"/>
      <c r="J112" s="38"/>
      <c r="K112" s="38"/>
      <c r="L112" s="38"/>
      <c r="M112" s="39"/>
      <c r="N112" s="38"/>
      <c r="O112" s="39"/>
      <c r="P112" s="37"/>
      <c r="Q112" s="39"/>
      <c r="R112" s="38"/>
      <c r="S112" s="39"/>
      <c r="T112" s="37"/>
      <c r="U112" s="37"/>
      <c r="V112" s="37"/>
      <c r="W112" s="37"/>
      <c r="X112" s="37"/>
      <c r="Y112" s="39"/>
      <c r="Z112" s="38"/>
      <c r="AA112" s="39"/>
      <c r="AB112" s="37"/>
      <c r="AC112" s="37"/>
      <c r="AD112" s="37"/>
      <c r="AE112" s="37"/>
      <c r="AF112" s="37"/>
      <c r="AG112" s="68">
        <f t="shared" si="2"/>
        <v>0</v>
      </c>
      <c r="AH112" s="4">
        <v>29</v>
      </c>
    </row>
    <row r="113" spans="1:34" s="2" customFormat="1" ht="12.75" customHeight="1" hidden="1">
      <c r="A113" s="4">
        <v>30</v>
      </c>
      <c r="B113" s="89" t="s">
        <v>88</v>
      </c>
      <c r="C113" s="89" t="s">
        <v>132</v>
      </c>
      <c r="D113" s="89" t="s">
        <v>139</v>
      </c>
      <c r="E113" s="4">
        <v>2000</v>
      </c>
      <c r="F113" s="162"/>
      <c r="G113" s="38"/>
      <c r="H113" s="38"/>
      <c r="I113" s="39"/>
      <c r="J113" s="38"/>
      <c r="K113" s="38"/>
      <c r="L113" s="38"/>
      <c r="M113" s="39"/>
      <c r="N113" s="38"/>
      <c r="O113" s="39"/>
      <c r="P113" s="37"/>
      <c r="Q113" s="39"/>
      <c r="R113" s="38"/>
      <c r="S113" s="39"/>
      <c r="T113" s="37"/>
      <c r="U113" s="37"/>
      <c r="V113" s="37"/>
      <c r="W113" s="37"/>
      <c r="X113" s="37"/>
      <c r="Y113" s="39"/>
      <c r="Z113" s="38"/>
      <c r="AA113" s="39"/>
      <c r="AB113" s="37"/>
      <c r="AC113" s="37"/>
      <c r="AD113" s="37"/>
      <c r="AE113" s="37"/>
      <c r="AF113" s="37"/>
      <c r="AG113" s="68">
        <f t="shared" si="2"/>
        <v>0</v>
      </c>
      <c r="AH113" s="4">
        <v>30</v>
      </c>
    </row>
    <row r="114" spans="1:34" s="2" customFormat="1" ht="12.75" customHeight="1" hidden="1">
      <c r="A114" s="4">
        <v>31</v>
      </c>
      <c r="B114" s="89" t="s">
        <v>92</v>
      </c>
      <c r="C114" s="89" t="s">
        <v>125</v>
      </c>
      <c r="D114" s="89" t="s">
        <v>227</v>
      </c>
      <c r="E114" s="4">
        <v>2000</v>
      </c>
      <c r="F114" s="162"/>
      <c r="G114" s="38"/>
      <c r="H114" s="38"/>
      <c r="I114" s="39"/>
      <c r="J114" s="38"/>
      <c r="K114" s="38"/>
      <c r="L114" s="38"/>
      <c r="M114" s="39"/>
      <c r="N114" s="38"/>
      <c r="O114" s="39"/>
      <c r="P114" s="37"/>
      <c r="Q114" s="39"/>
      <c r="R114" s="38"/>
      <c r="S114" s="39"/>
      <c r="T114" s="37"/>
      <c r="U114" s="37"/>
      <c r="V114" s="37"/>
      <c r="W114" s="37"/>
      <c r="X114" s="37"/>
      <c r="Y114" s="39"/>
      <c r="Z114" s="38"/>
      <c r="AA114" s="39"/>
      <c r="AB114" s="37"/>
      <c r="AC114" s="37"/>
      <c r="AD114" s="37"/>
      <c r="AE114" s="37"/>
      <c r="AF114" s="37"/>
      <c r="AG114" s="68">
        <f t="shared" si="2"/>
        <v>0</v>
      </c>
      <c r="AH114" s="4">
        <v>31</v>
      </c>
    </row>
    <row r="115" spans="1:34" s="2" customFormat="1" ht="12.75" customHeight="1" hidden="1">
      <c r="A115" s="4">
        <v>32</v>
      </c>
      <c r="B115" s="89" t="s">
        <v>88</v>
      </c>
      <c r="C115" s="89" t="s">
        <v>132</v>
      </c>
      <c r="D115" s="89" t="s">
        <v>87</v>
      </c>
      <c r="E115" s="4">
        <v>2000</v>
      </c>
      <c r="F115" s="162"/>
      <c r="G115" s="38"/>
      <c r="H115" s="38"/>
      <c r="I115" s="39"/>
      <c r="J115" s="38"/>
      <c r="K115" s="38"/>
      <c r="L115" s="38"/>
      <c r="M115" s="39"/>
      <c r="N115" s="38"/>
      <c r="O115" s="39"/>
      <c r="P115" s="37"/>
      <c r="Q115" s="39"/>
      <c r="R115" s="38"/>
      <c r="S115" s="39"/>
      <c r="T115" s="37"/>
      <c r="U115" s="37"/>
      <c r="V115" s="37"/>
      <c r="W115" s="37"/>
      <c r="X115" s="37"/>
      <c r="Y115" s="39"/>
      <c r="Z115" s="38"/>
      <c r="AA115" s="39"/>
      <c r="AB115" s="37"/>
      <c r="AC115" s="37"/>
      <c r="AD115" s="37"/>
      <c r="AE115" s="37"/>
      <c r="AF115" s="37"/>
      <c r="AG115" s="68">
        <f t="shared" si="2"/>
        <v>0</v>
      </c>
      <c r="AH115" s="4">
        <v>32</v>
      </c>
    </row>
    <row r="116" spans="1:34" s="2" customFormat="1" ht="12.75" customHeight="1" hidden="1">
      <c r="A116" s="4">
        <v>33</v>
      </c>
      <c r="B116" s="89" t="s">
        <v>88</v>
      </c>
      <c r="C116" s="89" t="s">
        <v>132</v>
      </c>
      <c r="D116" s="89" t="s">
        <v>228</v>
      </c>
      <c r="E116" s="4">
        <v>2000</v>
      </c>
      <c r="F116" s="162"/>
      <c r="G116" s="38"/>
      <c r="H116" s="38"/>
      <c r="I116" s="39"/>
      <c r="J116" s="38"/>
      <c r="K116" s="38"/>
      <c r="L116" s="38"/>
      <c r="M116" s="39"/>
      <c r="N116" s="38"/>
      <c r="O116" s="39"/>
      <c r="P116" s="37"/>
      <c r="Q116" s="39"/>
      <c r="R116" s="38"/>
      <c r="S116" s="39"/>
      <c r="T116" s="37"/>
      <c r="U116" s="37"/>
      <c r="V116" s="37"/>
      <c r="W116" s="37"/>
      <c r="X116" s="37"/>
      <c r="Y116" s="39"/>
      <c r="Z116" s="38"/>
      <c r="AA116" s="39"/>
      <c r="AB116" s="37"/>
      <c r="AC116" s="37"/>
      <c r="AD116" s="37"/>
      <c r="AE116" s="37"/>
      <c r="AF116" s="37"/>
      <c r="AG116" s="68">
        <f t="shared" si="2"/>
        <v>0</v>
      </c>
      <c r="AH116" s="4">
        <v>33</v>
      </c>
    </row>
    <row r="117" spans="1:34" s="2" customFormat="1" ht="12.75" customHeight="1" hidden="1">
      <c r="A117" s="4">
        <v>34</v>
      </c>
      <c r="B117" s="89" t="s">
        <v>17</v>
      </c>
      <c r="C117" s="89" t="s">
        <v>18</v>
      </c>
      <c r="D117" s="89" t="s">
        <v>181</v>
      </c>
      <c r="E117" s="4">
        <v>2000</v>
      </c>
      <c r="F117" s="162" t="s">
        <v>50</v>
      </c>
      <c r="G117" s="38"/>
      <c r="H117" s="38"/>
      <c r="I117" s="39"/>
      <c r="J117" s="38"/>
      <c r="K117" s="38"/>
      <c r="L117" s="38"/>
      <c r="M117" s="39"/>
      <c r="N117" s="38"/>
      <c r="O117" s="39"/>
      <c r="P117" s="37"/>
      <c r="Q117" s="39"/>
      <c r="R117" s="38"/>
      <c r="S117" s="39"/>
      <c r="T117" s="37"/>
      <c r="U117" s="37"/>
      <c r="V117" s="37"/>
      <c r="W117" s="37"/>
      <c r="X117" s="37"/>
      <c r="Y117" s="39"/>
      <c r="Z117" s="38"/>
      <c r="AA117" s="39"/>
      <c r="AB117" s="37"/>
      <c r="AC117" s="37"/>
      <c r="AD117" s="37"/>
      <c r="AE117" s="37"/>
      <c r="AF117" s="37"/>
      <c r="AG117" s="68">
        <f t="shared" si="2"/>
        <v>0</v>
      </c>
      <c r="AH117" s="4">
        <v>34</v>
      </c>
    </row>
    <row r="118" spans="1:34" s="2" customFormat="1" ht="12.75" customHeight="1" hidden="1">
      <c r="A118" s="4">
        <v>35</v>
      </c>
      <c r="B118" s="89" t="s">
        <v>88</v>
      </c>
      <c r="C118" s="89" t="s">
        <v>132</v>
      </c>
      <c r="D118" s="89" t="s">
        <v>229</v>
      </c>
      <c r="E118" s="4">
        <v>2000</v>
      </c>
      <c r="F118" s="162"/>
      <c r="G118" s="38"/>
      <c r="H118" s="38"/>
      <c r="I118" s="39"/>
      <c r="J118" s="38"/>
      <c r="K118" s="38"/>
      <c r="L118" s="38"/>
      <c r="M118" s="39"/>
      <c r="N118" s="38"/>
      <c r="O118" s="39"/>
      <c r="P118" s="37"/>
      <c r="Q118" s="39"/>
      <c r="R118" s="38"/>
      <c r="S118" s="39"/>
      <c r="T118" s="37"/>
      <c r="U118" s="37"/>
      <c r="V118" s="37"/>
      <c r="W118" s="37"/>
      <c r="X118" s="37"/>
      <c r="Y118" s="39"/>
      <c r="Z118" s="38"/>
      <c r="AA118" s="39"/>
      <c r="AB118" s="37"/>
      <c r="AC118" s="37"/>
      <c r="AD118" s="37"/>
      <c r="AE118" s="37"/>
      <c r="AF118" s="37"/>
      <c r="AG118" s="68">
        <f t="shared" si="2"/>
        <v>0</v>
      </c>
      <c r="AH118" s="4">
        <v>35</v>
      </c>
    </row>
    <row r="119" spans="1:34" s="2" customFormat="1" ht="12.75" customHeight="1" hidden="1">
      <c r="A119" s="4">
        <v>36</v>
      </c>
      <c r="B119" s="89" t="s">
        <v>88</v>
      </c>
      <c r="C119" s="89" t="s">
        <v>132</v>
      </c>
      <c r="D119" s="89" t="s">
        <v>86</v>
      </c>
      <c r="E119" s="4">
        <v>2000</v>
      </c>
      <c r="F119" s="162"/>
      <c r="G119" s="38"/>
      <c r="H119" s="38"/>
      <c r="I119" s="39"/>
      <c r="J119" s="38"/>
      <c r="K119" s="38"/>
      <c r="L119" s="38"/>
      <c r="M119" s="39"/>
      <c r="N119" s="38"/>
      <c r="O119" s="39"/>
      <c r="P119" s="37"/>
      <c r="Q119" s="39"/>
      <c r="R119" s="38"/>
      <c r="S119" s="39"/>
      <c r="T119" s="37"/>
      <c r="U119" s="37"/>
      <c r="V119" s="37"/>
      <c r="W119" s="37"/>
      <c r="X119" s="37"/>
      <c r="Y119" s="39"/>
      <c r="Z119" s="38"/>
      <c r="AA119" s="39"/>
      <c r="AB119" s="37"/>
      <c r="AC119" s="37"/>
      <c r="AD119" s="37"/>
      <c r="AE119" s="37"/>
      <c r="AF119" s="37"/>
      <c r="AG119" s="68">
        <f t="shared" si="2"/>
        <v>0</v>
      </c>
      <c r="AH119" s="4">
        <v>36</v>
      </c>
    </row>
    <row r="120" spans="1:34" s="2" customFormat="1" ht="12.75" customHeight="1" hidden="1">
      <c r="A120" s="4">
        <v>37</v>
      </c>
      <c r="B120" s="89"/>
      <c r="C120" s="89" t="s">
        <v>18</v>
      </c>
      <c r="D120" s="89" t="s">
        <v>265</v>
      </c>
      <c r="E120" s="4">
        <v>2000</v>
      </c>
      <c r="F120" s="162"/>
      <c r="G120" s="38"/>
      <c r="H120" s="38"/>
      <c r="I120" s="39"/>
      <c r="J120" s="38"/>
      <c r="K120" s="38"/>
      <c r="L120" s="38"/>
      <c r="M120" s="39"/>
      <c r="N120" s="38"/>
      <c r="O120" s="39"/>
      <c r="P120" s="37"/>
      <c r="Q120" s="39"/>
      <c r="R120" s="38"/>
      <c r="S120" s="39"/>
      <c r="T120" s="37"/>
      <c r="U120" s="37"/>
      <c r="V120" s="37"/>
      <c r="W120" s="37"/>
      <c r="X120" s="37"/>
      <c r="Y120" s="39"/>
      <c r="Z120" s="38"/>
      <c r="AA120" s="39"/>
      <c r="AB120" s="37"/>
      <c r="AC120" s="37"/>
      <c r="AD120" s="37"/>
      <c r="AE120" s="37"/>
      <c r="AF120" s="37"/>
      <c r="AG120" s="68">
        <f t="shared" si="2"/>
        <v>0</v>
      </c>
      <c r="AH120" s="4">
        <v>37</v>
      </c>
    </row>
    <row r="121" spans="1:110" s="103" customFormat="1" ht="30.75" customHeight="1">
      <c r="A121" s="308" t="s">
        <v>279</v>
      </c>
      <c r="B121" s="309"/>
      <c r="C121" s="309"/>
      <c r="D121" s="309"/>
      <c r="E121" s="310"/>
      <c r="F121" s="161"/>
      <c r="G121" s="110"/>
      <c r="H121" s="110"/>
      <c r="I121" s="109"/>
      <c r="J121" s="110"/>
      <c r="K121" s="63"/>
      <c r="L121" s="108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108"/>
      <c r="AH121" s="23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Z121" s="2"/>
      <c r="DA121" s="2"/>
      <c r="DB121" s="2"/>
      <c r="DC121" s="2"/>
      <c r="DD121" s="2"/>
      <c r="DE121" s="2"/>
      <c r="DF121" s="2"/>
    </row>
    <row r="122" spans="1:36" s="2" customFormat="1" ht="12.75" customHeight="1">
      <c r="A122" s="4">
        <v>1</v>
      </c>
      <c r="B122" s="89" t="s">
        <v>385</v>
      </c>
      <c r="C122" s="89" t="s">
        <v>135</v>
      </c>
      <c r="D122" s="89" t="s">
        <v>254</v>
      </c>
      <c r="E122" s="4">
        <v>2001</v>
      </c>
      <c r="F122" s="4" t="s">
        <v>50</v>
      </c>
      <c r="G122" s="105"/>
      <c r="H122" s="105"/>
      <c r="I122" s="105"/>
      <c r="J122" s="105"/>
      <c r="K122" s="90">
        <v>7</v>
      </c>
      <c r="L122" s="90">
        <v>60.75</v>
      </c>
      <c r="M122" s="90"/>
      <c r="N122" s="90"/>
      <c r="O122" s="90"/>
      <c r="P122" s="90"/>
      <c r="Q122" s="90"/>
      <c r="R122" s="90"/>
      <c r="S122" s="90"/>
      <c r="T122" s="90"/>
      <c r="U122" s="37">
        <v>2</v>
      </c>
      <c r="V122" s="37">
        <v>48</v>
      </c>
      <c r="W122" s="37">
        <v>2</v>
      </c>
      <c r="X122" s="37">
        <v>24</v>
      </c>
      <c r="Y122" s="90">
        <v>25</v>
      </c>
      <c r="Z122" s="90">
        <v>31.5</v>
      </c>
      <c r="AA122" s="90"/>
      <c r="AB122" s="90"/>
      <c r="AC122" s="90">
        <v>4</v>
      </c>
      <c r="AD122" s="90">
        <v>45</v>
      </c>
      <c r="AE122" s="90">
        <v>2</v>
      </c>
      <c r="AF122" s="90">
        <v>24</v>
      </c>
      <c r="AG122" s="68">
        <f aca="true" t="shared" si="3" ref="AG122:AG135">H122+J122+L122+N122+P122+R122+T122+V122+X122+Z122+AB122+AD122+AF122</f>
        <v>233.25</v>
      </c>
      <c r="AH122" s="25">
        <v>1</v>
      </c>
      <c r="AI122" s="106"/>
      <c r="AJ122" s="106"/>
    </row>
    <row r="123" spans="1:36" s="2" customFormat="1" ht="18">
      <c r="A123" s="4">
        <v>2</v>
      </c>
      <c r="B123" s="89" t="s">
        <v>21</v>
      </c>
      <c r="C123" s="89" t="s">
        <v>18</v>
      </c>
      <c r="D123" s="89" t="s">
        <v>235</v>
      </c>
      <c r="E123" s="4">
        <v>2001</v>
      </c>
      <c r="F123" s="4">
        <v>2</v>
      </c>
      <c r="G123" s="105"/>
      <c r="H123" s="105"/>
      <c r="I123" s="105"/>
      <c r="J123" s="105"/>
      <c r="K123" s="95"/>
      <c r="L123" s="95"/>
      <c r="M123" s="90"/>
      <c r="N123" s="90"/>
      <c r="O123" s="90"/>
      <c r="P123" s="90"/>
      <c r="Q123" s="90"/>
      <c r="R123" s="90"/>
      <c r="S123" s="90"/>
      <c r="T123" s="90"/>
      <c r="U123" s="37">
        <v>15</v>
      </c>
      <c r="V123" s="37">
        <v>31</v>
      </c>
      <c r="W123" s="37">
        <v>12</v>
      </c>
      <c r="X123" s="37">
        <v>17</v>
      </c>
      <c r="Y123" s="104">
        <v>4</v>
      </c>
      <c r="Z123" s="104">
        <v>45</v>
      </c>
      <c r="AA123" s="90"/>
      <c r="AB123" s="90"/>
      <c r="AC123" s="90">
        <v>8</v>
      </c>
      <c r="AD123" s="90">
        <v>39</v>
      </c>
      <c r="AE123" s="90">
        <v>4</v>
      </c>
      <c r="AF123" s="90">
        <v>22.5</v>
      </c>
      <c r="AG123" s="68">
        <f t="shared" si="3"/>
        <v>154.5</v>
      </c>
      <c r="AH123" s="25">
        <v>2</v>
      </c>
      <c r="AI123" s="106"/>
      <c r="AJ123" s="106"/>
    </row>
    <row r="124" spans="1:36" s="2" customFormat="1" ht="18">
      <c r="A124" s="4">
        <v>3</v>
      </c>
      <c r="B124" s="89" t="s">
        <v>341</v>
      </c>
      <c r="C124" s="89" t="s">
        <v>18</v>
      </c>
      <c r="D124" s="89" t="s">
        <v>346</v>
      </c>
      <c r="E124" s="4">
        <v>2001</v>
      </c>
      <c r="F124" s="162">
        <v>3</v>
      </c>
      <c r="G124" s="105"/>
      <c r="H124" s="105"/>
      <c r="I124" s="105"/>
      <c r="J124" s="105"/>
      <c r="K124" s="95"/>
      <c r="L124" s="95"/>
      <c r="M124" s="90"/>
      <c r="N124" s="90"/>
      <c r="O124" s="90"/>
      <c r="P124" s="90"/>
      <c r="Q124" s="90"/>
      <c r="R124" s="90"/>
      <c r="S124" s="90"/>
      <c r="T124" s="90"/>
      <c r="U124" s="37">
        <v>25</v>
      </c>
      <c r="V124" s="37">
        <v>21</v>
      </c>
      <c r="W124" s="37">
        <v>10</v>
      </c>
      <c r="X124" s="37">
        <v>18</v>
      </c>
      <c r="Y124" s="104"/>
      <c r="Z124" s="104"/>
      <c r="AA124" s="90"/>
      <c r="AB124" s="90"/>
      <c r="AC124" s="90">
        <v>11</v>
      </c>
      <c r="AD124" s="90">
        <v>52.5</v>
      </c>
      <c r="AE124" s="90"/>
      <c r="AF124" s="90"/>
      <c r="AG124" s="68">
        <f t="shared" si="3"/>
        <v>91.5</v>
      </c>
      <c r="AH124" s="25">
        <v>3</v>
      </c>
      <c r="AI124" s="106"/>
      <c r="AJ124" s="106"/>
    </row>
    <row r="125" spans="1:34" s="2" customFormat="1" ht="18">
      <c r="A125" s="4">
        <v>4</v>
      </c>
      <c r="B125" s="89" t="s">
        <v>388</v>
      </c>
      <c r="C125" s="89" t="s">
        <v>138</v>
      </c>
      <c r="D125" s="89" t="s">
        <v>415</v>
      </c>
      <c r="E125" s="4">
        <v>2001</v>
      </c>
      <c r="F125" s="162" t="s">
        <v>292</v>
      </c>
      <c r="G125" s="105"/>
      <c r="H125" s="105"/>
      <c r="I125" s="105"/>
      <c r="J125" s="105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37"/>
      <c r="V125" s="37"/>
      <c r="W125" s="37"/>
      <c r="X125" s="37"/>
      <c r="Y125" s="104">
        <v>5</v>
      </c>
      <c r="Z125" s="104">
        <v>43.5</v>
      </c>
      <c r="AA125" s="90"/>
      <c r="AB125" s="90"/>
      <c r="AC125" s="90">
        <v>6</v>
      </c>
      <c r="AD125" s="90">
        <v>42</v>
      </c>
      <c r="AE125" s="90"/>
      <c r="AF125" s="90"/>
      <c r="AG125" s="68">
        <f t="shared" si="3"/>
        <v>85.5</v>
      </c>
      <c r="AH125" s="25">
        <v>4</v>
      </c>
    </row>
    <row r="126" spans="1:34" s="2" customFormat="1" ht="18">
      <c r="A126" s="4">
        <v>5</v>
      </c>
      <c r="B126" s="7" t="s">
        <v>376</v>
      </c>
      <c r="C126" s="5" t="s">
        <v>138</v>
      </c>
      <c r="D126" s="49" t="s">
        <v>378</v>
      </c>
      <c r="E126" s="4">
        <v>2001</v>
      </c>
      <c r="F126" s="162">
        <v>3</v>
      </c>
      <c r="G126" s="105"/>
      <c r="H126" s="105"/>
      <c r="I126" s="105"/>
      <c r="J126" s="105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37"/>
      <c r="V126" s="37"/>
      <c r="W126" s="90"/>
      <c r="X126" s="90"/>
      <c r="Y126" s="90">
        <v>33</v>
      </c>
      <c r="Z126" s="90">
        <v>19.5</v>
      </c>
      <c r="AA126" s="90">
        <v>5</v>
      </c>
      <c r="AB126" s="90">
        <v>65.25</v>
      </c>
      <c r="AC126" s="90"/>
      <c r="AD126" s="90"/>
      <c r="AE126" s="90"/>
      <c r="AF126" s="90"/>
      <c r="AG126" s="68">
        <f t="shared" si="3"/>
        <v>84.75</v>
      </c>
      <c r="AH126" s="25">
        <v>5</v>
      </c>
    </row>
    <row r="127" spans="1:34" s="2" customFormat="1" ht="18">
      <c r="A127" s="4">
        <v>6</v>
      </c>
      <c r="B127" s="7" t="s">
        <v>124</v>
      </c>
      <c r="C127" s="5" t="s">
        <v>123</v>
      </c>
      <c r="D127" s="49" t="s">
        <v>130</v>
      </c>
      <c r="E127" s="4">
        <v>2001</v>
      </c>
      <c r="F127" s="162">
        <v>2</v>
      </c>
      <c r="G127" s="105"/>
      <c r="H127" s="105"/>
      <c r="I127" s="105"/>
      <c r="J127" s="105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37">
        <v>1</v>
      </c>
      <c r="V127" s="37">
        <v>50</v>
      </c>
      <c r="W127" s="90">
        <v>1</v>
      </c>
      <c r="X127" s="90">
        <v>25</v>
      </c>
      <c r="Y127" s="90"/>
      <c r="Z127" s="90"/>
      <c r="AA127" s="90"/>
      <c r="AB127" s="90"/>
      <c r="AC127" s="90"/>
      <c r="AD127" s="90"/>
      <c r="AE127" s="90"/>
      <c r="AF127" s="90"/>
      <c r="AG127" s="68">
        <f t="shared" si="3"/>
        <v>75</v>
      </c>
      <c r="AH127" s="25">
        <v>6</v>
      </c>
    </row>
    <row r="128" spans="1:36" s="2" customFormat="1" ht="18">
      <c r="A128" s="4">
        <v>7</v>
      </c>
      <c r="B128" s="7" t="s">
        <v>186</v>
      </c>
      <c r="C128" s="5" t="s">
        <v>185</v>
      </c>
      <c r="D128" s="49" t="s">
        <v>232</v>
      </c>
      <c r="E128" s="3">
        <v>2001</v>
      </c>
      <c r="F128" s="249"/>
      <c r="G128" s="105"/>
      <c r="H128" s="105"/>
      <c r="I128" s="105"/>
      <c r="J128" s="105"/>
      <c r="K128" s="95"/>
      <c r="L128" s="95"/>
      <c r="M128" s="90"/>
      <c r="N128" s="90"/>
      <c r="O128" s="90"/>
      <c r="P128" s="90"/>
      <c r="Q128" s="90"/>
      <c r="R128" s="90"/>
      <c r="S128" s="90"/>
      <c r="T128" s="90"/>
      <c r="U128" s="37">
        <v>3</v>
      </c>
      <c r="V128" s="37">
        <v>46.5</v>
      </c>
      <c r="W128" s="37">
        <v>6</v>
      </c>
      <c r="X128" s="37">
        <v>21</v>
      </c>
      <c r="Y128" s="104"/>
      <c r="Z128" s="104"/>
      <c r="AA128" s="90"/>
      <c r="AB128" s="90"/>
      <c r="AC128" s="90"/>
      <c r="AD128" s="90"/>
      <c r="AE128" s="90"/>
      <c r="AF128" s="90"/>
      <c r="AG128" s="68">
        <f t="shared" si="3"/>
        <v>67.5</v>
      </c>
      <c r="AH128" s="25">
        <v>7</v>
      </c>
      <c r="AI128" s="106"/>
      <c r="AJ128" s="106"/>
    </row>
    <row r="129" spans="1:36" s="2" customFormat="1" ht="18">
      <c r="A129" s="4">
        <v>8</v>
      </c>
      <c r="B129" s="89" t="s">
        <v>197</v>
      </c>
      <c r="C129" s="89" t="s">
        <v>134</v>
      </c>
      <c r="D129" s="89" t="s">
        <v>356</v>
      </c>
      <c r="E129" s="4">
        <v>2001</v>
      </c>
      <c r="F129" s="162"/>
      <c r="G129" s="105"/>
      <c r="H129" s="105"/>
      <c r="I129" s="105"/>
      <c r="J129" s="105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37">
        <v>22</v>
      </c>
      <c r="V129" s="37">
        <v>36</v>
      </c>
      <c r="W129" s="37">
        <v>8</v>
      </c>
      <c r="X129" s="37">
        <v>29.25</v>
      </c>
      <c r="Y129" s="104"/>
      <c r="Z129" s="104"/>
      <c r="AA129" s="90"/>
      <c r="AB129" s="90"/>
      <c r="AC129" s="90"/>
      <c r="AD129" s="90"/>
      <c r="AE129" s="90"/>
      <c r="AF129" s="90"/>
      <c r="AG129" s="68">
        <f t="shared" si="3"/>
        <v>65.25</v>
      </c>
      <c r="AH129" s="25">
        <v>8</v>
      </c>
      <c r="AI129" s="106"/>
      <c r="AJ129" s="106"/>
    </row>
    <row r="130" spans="1:36" s="2" customFormat="1" ht="18">
      <c r="A130" s="4">
        <v>9</v>
      </c>
      <c r="B130" s="89" t="s">
        <v>341</v>
      </c>
      <c r="C130" s="89" t="s">
        <v>18</v>
      </c>
      <c r="D130" s="89" t="s">
        <v>344</v>
      </c>
      <c r="E130" s="4">
        <v>2001</v>
      </c>
      <c r="F130" s="4"/>
      <c r="G130" s="105"/>
      <c r="H130" s="105"/>
      <c r="I130" s="105"/>
      <c r="J130" s="105"/>
      <c r="K130" s="95"/>
      <c r="L130" s="95"/>
      <c r="M130" s="90"/>
      <c r="N130" s="90"/>
      <c r="O130" s="90"/>
      <c r="P130" s="90"/>
      <c r="Q130" s="90"/>
      <c r="R130" s="90"/>
      <c r="S130" s="90"/>
      <c r="T130" s="90"/>
      <c r="U130" s="37">
        <v>14</v>
      </c>
      <c r="V130" s="37">
        <v>32</v>
      </c>
      <c r="W130" s="37">
        <v>11</v>
      </c>
      <c r="X130" s="37">
        <v>17.5</v>
      </c>
      <c r="Y130" s="104"/>
      <c r="Z130" s="104"/>
      <c r="AA130" s="90"/>
      <c r="AB130" s="90"/>
      <c r="AC130" s="90"/>
      <c r="AD130" s="90"/>
      <c r="AE130" s="90"/>
      <c r="AF130" s="90"/>
      <c r="AG130" s="68">
        <f t="shared" si="3"/>
        <v>49.5</v>
      </c>
      <c r="AH130" s="25">
        <v>9</v>
      </c>
      <c r="AI130" s="106"/>
      <c r="AJ130" s="106"/>
    </row>
    <row r="131" spans="1:36" s="2" customFormat="1" ht="18">
      <c r="A131" s="4">
        <v>10</v>
      </c>
      <c r="B131" s="89" t="s">
        <v>357</v>
      </c>
      <c r="C131" s="89" t="s">
        <v>206</v>
      </c>
      <c r="D131" s="89" t="s">
        <v>360</v>
      </c>
      <c r="E131" s="4">
        <v>2001</v>
      </c>
      <c r="F131" s="162"/>
      <c r="G131" s="105"/>
      <c r="H131" s="105"/>
      <c r="I131" s="105"/>
      <c r="J131" s="105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37">
        <v>31</v>
      </c>
      <c r="V131" s="37">
        <v>22.5</v>
      </c>
      <c r="W131" s="37">
        <v>14</v>
      </c>
      <c r="X131" s="37">
        <v>24</v>
      </c>
      <c r="Y131" s="104"/>
      <c r="Z131" s="104"/>
      <c r="AA131" s="90"/>
      <c r="AB131" s="90"/>
      <c r="AC131" s="90"/>
      <c r="AD131" s="90"/>
      <c r="AE131" s="90"/>
      <c r="AF131" s="90"/>
      <c r="AG131" s="68">
        <f t="shared" si="3"/>
        <v>46.5</v>
      </c>
      <c r="AH131" s="25">
        <v>9</v>
      </c>
      <c r="AI131" s="106"/>
      <c r="AJ131" s="106"/>
    </row>
    <row r="132" spans="1:36" s="2" customFormat="1" ht="18">
      <c r="A132" s="4">
        <v>11</v>
      </c>
      <c r="B132" s="89" t="s">
        <v>376</v>
      </c>
      <c r="C132" s="89" t="s">
        <v>138</v>
      </c>
      <c r="D132" s="89" t="s">
        <v>414</v>
      </c>
      <c r="E132" s="4">
        <v>2001</v>
      </c>
      <c r="F132" s="162" t="s">
        <v>50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>
        <v>3</v>
      </c>
      <c r="Z132" s="37">
        <v>46.5</v>
      </c>
      <c r="AA132" s="37"/>
      <c r="AB132" s="37"/>
      <c r="AC132" s="37"/>
      <c r="AD132" s="37"/>
      <c r="AE132" s="37"/>
      <c r="AF132" s="37"/>
      <c r="AG132" s="68">
        <f t="shared" si="3"/>
        <v>46.5</v>
      </c>
      <c r="AH132" s="25">
        <v>11</v>
      </c>
      <c r="AI132" s="106"/>
      <c r="AJ132" s="106"/>
    </row>
    <row r="133" spans="1:34" s="2" customFormat="1" ht="18">
      <c r="A133" s="4">
        <v>12</v>
      </c>
      <c r="B133" s="89" t="s">
        <v>197</v>
      </c>
      <c r="C133" s="89" t="s">
        <v>134</v>
      </c>
      <c r="D133" s="89" t="s">
        <v>361</v>
      </c>
      <c r="E133" s="4">
        <v>2001</v>
      </c>
      <c r="F133" s="162"/>
      <c r="G133" s="105"/>
      <c r="H133" s="105"/>
      <c r="I133" s="105"/>
      <c r="J133" s="105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37">
        <v>32</v>
      </c>
      <c r="V133" s="37">
        <v>21</v>
      </c>
      <c r="W133" s="37"/>
      <c r="X133" s="37"/>
      <c r="Y133" s="104"/>
      <c r="Z133" s="104"/>
      <c r="AA133" s="90"/>
      <c r="AB133" s="90"/>
      <c r="AC133" s="90"/>
      <c r="AD133" s="90"/>
      <c r="AE133" s="90"/>
      <c r="AF133" s="90"/>
      <c r="AG133" s="68">
        <f t="shared" si="3"/>
        <v>21</v>
      </c>
      <c r="AH133" s="260">
        <v>12</v>
      </c>
    </row>
    <row r="134" spans="1:34" s="2" customFormat="1" ht="18">
      <c r="A134" s="4">
        <v>13</v>
      </c>
      <c r="B134" s="89" t="s">
        <v>197</v>
      </c>
      <c r="C134" s="89" t="s">
        <v>134</v>
      </c>
      <c r="D134" s="89" t="s">
        <v>362</v>
      </c>
      <c r="E134" s="4">
        <v>2001</v>
      </c>
      <c r="F134" s="162"/>
      <c r="G134" s="105"/>
      <c r="H134" s="105"/>
      <c r="I134" s="105"/>
      <c r="J134" s="105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37">
        <v>33</v>
      </c>
      <c r="V134" s="37">
        <v>19.5</v>
      </c>
      <c r="W134" s="37"/>
      <c r="X134" s="37"/>
      <c r="Y134" s="104"/>
      <c r="Z134" s="104"/>
      <c r="AA134" s="90"/>
      <c r="AB134" s="90"/>
      <c r="AC134" s="90"/>
      <c r="AD134" s="90"/>
      <c r="AE134" s="90"/>
      <c r="AF134" s="90"/>
      <c r="AG134" s="68">
        <f t="shared" si="3"/>
        <v>19.5</v>
      </c>
      <c r="AH134" s="260">
        <v>13</v>
      </c>
    </row>
    <row r="135" spans="1:36" s="2" customFormat="1" ht="18">
      <c r="A135" s="4">
        <v>14</v>
      </c>
      <c r="B135" s="7" t="s">
        <v>376</v>
      </c>
      <c r="C135" s="5" t="s">
        <v>138</v>
      </c>
      <c r="D135" s="49" t="s">
        <v>379</v>
      </c>
      <c r="E135" s="3">
        <v>2001</v>
      </c>
      <c r="F135" s="249"/>
      <c r="G135" s="105"/>
      <c r="H135" s="105"/>
      <c r="I135" s="105"/>
      <c r="J135" s="105"/>
      <c r="K135" s="95"/>
      <c r="L135" s="95"/>
      <c r="M135" s="90"/>
      <c r="N135" s="90"/>
      <c r="O135" s="90"/>
      <c r="P135" s="90"/>
      <c r="Q135" s="90"/>
      <c r="R135" s="90"/>
      <c r="S135" s="90"/>
      <c r="T135" s="90"/>
      <c r="U135" s="37"/>
      <c r="V135" s="37"/>
      <c r="W135" s="37"/>
      <c r="X135" s="37"/>
      <c r="Y135" s="90">
        <v>34</v>
      </c>
      <c r="Z135" s="90">
        <v>18.75</v>
      </c>
      <c r="AA135" s="90"/>
      <c r="AB135" s="90"/>
      <c r="AC135" s="90"/>
      <c r="AD135" s="90"/>
      <c r="AE135" s="90"/>
      <c r="AF135" s="90"/>
      <c r="AG135" s="68">
        <f t="shared" si="3"/>
        <v>18.75</v>
      </c>
      <c r="AH135" s="25">
        <v>14</v>
      </c>
      <c r="AI135" s="106"/>
      <c r="AJ135" s="106"/>
    </row>
    <row r="136" spans="1:34" s="2" customFormat="1" ht="15.75" hidden="1">
      <c r="A136" s="4">
        <v>15</v>
      </c>
      <c r="B136" s="15" t="s">
        <v>186</v>
      </c>
      <c r="C136" s="15" t="s">
        <v>185</v>
      </c>
      <c r="D136" s="15" t="s">
        <v>226</v>
      </c>
      <c r="E136" s="4">
        <v>2001</v>
      </c>
      <c r="F136" s="160"/>
      <c r="G136" s="105"/>
      <c r="H136" s="105"/>
      <c r="I136" s="105"/>
      <c r="J136" s="105"/>
      <c r="K136" s="90"/>
      <c r="L136" s="90"/>
      <c r="M136" s="90"/>
      <c r="N136" s="90"/>
      <c r="O136" s="90"/>
      <c r="P136" s="104"/>
      <c r="Q136" s="90"/>
      <c r="R136" s="90"/>
      <c r="S136" s="90"/>
      <c r="T136" s="90"/>
      <c r="U136" s="37"/>
      <c r="V136" s="37"/>
      <c r="W136" s="37"/>
      <c r="X136" s="37"/>
      <c r="Y136" s="104"/>
      <c r="Z136" s="104"/>
      <c r="AA136" s="90"/>
      <c r="AB136" s="90"/>
      <c r="AC136" s="90"/>
      <c r="AD136" s="90"/>
      <c r="AE136" s="90"/>
      <c r="AF136" s="90"/>
      <c r="AG136" s="68">
        <f aca="true" t="shared" si="4" ref="AG136:AG144">H136+J136+L136+N136+P136+R136+T136+V136+X136+Z136+AB136+AD136+AF136</f>
        <v>0</v>
      </c>
      <c r="AH136" s="95"/>
    </row>
    <row r="137" spans="1:36" s="2" customFormat="1" ht="15.75" hidden="1">
      <c r="A137" s="4">
        <v>16</v>
      </c>
      <c r="B137" s="101" t="s">
        <v>92</v>
      </c>
      <c r="C137" s="101" t="s">
        <v>125</v>
      </c>
      <c r="D137" s="101" t="s">
        <v>233</v>
      </c>
      <c r="E137" s="75">
        <v>2001</v>
      </c>
      <c r="F137" s="164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68">
        <f t="shared" si="4"/>
        <v>0</v>
      </c>
      <c r="AH137" s="4"/>
      <c r="AI137" s="106"/>
      <c r="AJ137" s="106"/>
    </row>
    <row r="138" spans="1:36" s="2" customFormat="1" ht="15.75" hidden="1">
      <c r="A138" s="4">
        <v>17</v>
      </c>
      <c r="B138" s="89" t="s">
        <v>94</v>
      </c>
      <c r="C138" s="89" t="s">
        <v>137</v>
      </c>
      <c r="D138" s="89" t="s">
        <v>136</v>
      </c>
      <c r="E138" s="4">
        <v>2001</v>
      </c>
      <c r="F138" s="162"/>
      <c r="G138" s="105"/>
      <c r="H138" s="105"/>
      <c r="I138" s="105"/>
      <c r="J138" s="105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37"/>
      <c r="V138" s="37"/>
      <c r="W138" s="37"/>
      <c r="X138" s="37"/>
      <c r="Y138" s="104"/>
      <c r="Z138" s="104"/>
      <c r="AA138" s="90"/>
      <c r="AB138" s="90"/>
      <c r="AC138" s="90"/>
      <c r="AD138" s="90"/>
      <c r="AE138" s="90"/>
      <c r="AF138" s="90"/>
      <c r="AG138" s="68">
        <f t="shared" si="4"/>
        <v>0</v>
      </c>
      <c r="AH138" s="4"/>
      <c r="AI138" s="106"/>
      <c r="AJ138" s="106"/>
    </row>
    <row r="139" spans="1:36" s="2" customFormat="1" ht="15.75" hidden="1">
      <c r="A139" s="4">
        <v>18</v>
      </c>
      <c r="B139" s="89" t="s">
        <v>92</v>
      </c>
      <c r="C139" s="89" t="s">
        <v>125</v>
      </c>
      <c r="D139" s="89" t="s">
        <v>225</v>
      </c>
      <c r="E139" s="4">
        <v>2001</v>
      </c>
      <c r="F139" s="162"/>
      <c r="G139" s="105"/>
      <c r="H139" s="105"/>
      <c r="I139" s="105"/>
      <c r="J139" s="105"/>
      <c r="K139" s="95"/>
      <c r="L139" s="95"/>
      <c r="M139" s="90"/>
      <c r="N139" s="90"/>
      <c r="O139" s="90"/>
      <c r="P139" s="90"/>
      <c r="Q139" s="90"/>
      <c r="R139" s="90"/>
      <c r="S139" s="90"/>
      <c r="T139" s="90"/>
      <c r="U139" s="37"/>
      <c r="V139" s="37"/>
      <c r="W139" s="37"/>
      <c r="X139" s="37"/>
      <c r="Y139" s="104"/>
      <c r="Z139" s="104"/>
      <c r="AA139" s="90"/>
      <c r="AB139" s="90"/>
      <c r="AC139" s="90"/>
      <c r="AD139" s="90"/>
      <c r="AE139" s="90"/>
      <c r="AF139" s="90"/>
      <c r="AG139" s="68">
        <f t="shared" si="4"/>
        <v>0</v>
      </c>
      <c r="AH139" s="4"/>
      <c r="AI139" s="106"/>
      <c r="AJ139" s="106"/>
    </row>
    <row r="140" spans="1:36" s="2" customFormat="1" ht="15.75" hidden="1">
      <c r="A140" s="4">
        <v>19</v>
      </c>
      <c r="B140" s="7" t="s">
        <v>17</v>
      </c>
      <c r="C140" s="5" t="s">
        <v>18</v>
      </c>
      <c r="D140" s="49" t="s">
        <v>47</v>
      </c>
      <c r="E140" s="4">
        <v>2001</v>
      </c>
      <c r="F140" s="162">
        <v>3</v>
      </c>
      <c r="G140" s="105"/>
      <c r="H140" s="105"/>
      <c r="I140" s="105"/>
      <c r="J140" s="105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37"/>
      <c r="V140" s="37"/>
      <c r="W140" s="90"/>
      <c r="X140" s="90"/>
      <c r="Y140" s="104"/>
      <c r="Z140" s="104"/>
      <c r="AA140" s="90"/>
      <c r="AB140" s="90"/>
      <c r="AC140" s="90"/>
      <c r="AD140" s="90"/>
      <c r="AE140" s="90"/>
      <c r="AF140" s="90"/>
      <c r="AG140" s="68">
        <f t="shared" si="4"/>
        <v>0</v>
      </c>
      <c r="AH140" s="95"/>
      <c r="AI140" s="106"/>
      <c r="AJ140" s="106"/>
    </row>
    <row r="141" spans="1:36" s="2" customFormat="1" ht="15.75" hidden="1">
      <c r="A141" s="4">
        <v>20</v>
      </c>
      <c r="B141" s="89" t="s">
        <v>92</v>
      </c>
      <c r="C141" s="89" t="s">
        <v>125</v>
      </c>
      <c r="D141" s="89" t="s">
        <v>231</v>
      </c>
      <c r="E141" s="4">
        <v>2001</v>
      </c>
      <c r="F141" s="162"/>
      <c r="G141" s="105"/>
      <c r="H141" s="105"/>
      <c r="I141" s="105"/>
      <c r="J141" s="105"/>
      <c r="K141" s="95"/>
      <c r="L141" s="95"/>
      <c r="M141" s="90"/>
      <c r="N141" s="90"/>
      <c r="O141" s="90"/>
      <c r="P141" s="90"/>
      <c r="Q141" s="90"/>
      <c r="R141" s="90"/>
      <c r="S141" s="90"/>
      <c r="T141" s="90"/>
      <c r="U141" s="37"/>
      <c r="V141" s="37"/>
      <c r="W141" s="37"/>
      <c r="X141" s="37"/>
      <c r="Y141" s="104"/>
      <c r="Z141" s="104"/>
      <c r="AA141" s="90"/>
      <c r="AB141" s="90"/>
      <c r="AC141" s="90"/>
      <c r="AD141" s="90"/>
      <c r="AE141" s="90"/>
      <c r="AF141" s="90"/>
      <c r="AG141" s="68">
        <f t="shared" si="4"/>
        <v>0</v>
      </c>
      <c r="AH141" s="4"/>
      <c r="AI141" s="106"/>
      <c r="AJ141" s="106"/>
    </row>
    <row r="142" spans="1:36" s="2" customFormat="1" ht="15.75" hidden="1">
      <c r="A142" s="4">
        <v>21</v>
      </c>
      <c r="B142" s="89" t="s">
        <v>88</v>
      </c>
      <c r="C142" s="89" t="s">
        <v>132</v>
      </c>
      <c r="D142" s="89" t="s">
        <v>133</v>
      </c>
      <c r="E142" s="4">
        <v>2001</v>
      </c>
      <c r="F142" s="162"/>
      <c r="G142" s="105"/>
      <c r="H142" s="105"/>
      <c r="I142" s="105"/>
      <c r="J142" s="105"/>
      <c r="K142" s="95"/>
      <c r="L142" s="95"/>
      <c r="M142" s="90"/>
      <c r="N142" s="90"/>
      <c r="O142" s="90"/>
      <c r="P142" s="90"/>
      <c r="Q142" s="90"/>
      <c r="R142" s="90"/>
      <c r="S142" s="90"/>
      <c r="T142" s="90"/>
      <c r="U142" s="37"/>
      <c r="V142" s="37"/>
      <c r="W142" s="37"/>
      <c r="X142" s="37"/>
      <c r="Y142" s="104"/>
      <c r="Z142" s="104"/>
      <c r="AA142" s="90"/>
      <c r="AB142" s="90"/>
      <c r="AC142" s="90"/>
      <c r="AD142" s="90"/>
      <c r="AE142" s="90"/>
      <c r="AF142" s="90"/>
      <c r="AG142" s="68">
        <f t="shared" si="4"/>
        <v>0</v>
      </c>
      <c r="AH142" s="4"/>
      <c r="AI142" s="106"/>
      <c r="AJ142" s="106"/>
    </row>
    <row r="143" spans="1:36" s="2" customFormat="1" ht="15.75" hidden="1">
      <c r="A143" s="4">
        <v>22</v>
      </c>
      <c r="B143" s="89" t="s">
        <v>128</v>
      </c>
      <c r="C143" s="89" t="s">
        <v>126</v>
      </c>
      <c r="D143" s="89" t="s">
        <v>131</v>
      </c>
      <c r="E143" s="4">
        <v>2001</v>
      </c>
      <c r="F143" s="162"/>
      <c r="G143" s="105"/>
      <c r="H143" s="105"/>
      <c r="I143" s="105"/>
      <c r="J143" s="105"/>
      <c r="K143" s="95"/>
      <c r="L143" s="95"/>
      <c r="M143" s="90"/>
      <c r="N143" s="90"/>
      <c r="O143" s="90"/>
      <c r="P143" s="90"/>
      <c r="Q143" s="90"/>
      <c r="R143" s="90"/>
      <c r="S143" s="90"/>
      <c r="T143" s="90"/>
      <c r="U143" s="37"/>
      <c r="V143" s="37"/>
      <c r="W143" s="37"/>
      <c r="X143" s="37"/>
      <c r="Y143" s="104"/>
      <c r="Z143" s="104"/>
      <c r="AA143" s="90"/>
      <c r="AB143" s="90"/>
      <c r="AC143" s="90"/>
      <c r="AD143" s="90"/>
      <c r="AE143" s="90"/>
      <c r="AF143" s="90"/>
      <c r="AG143" s="68">
        <f t="shared" si="4"/>
        <v>0</v>
      </c>
      <c r="AH143" s="4"/>
      <c r="AI143" s="106"/>
      <c r="AJ143" s="106"/>
    </row>
    <row r="144" spans="1:36" s="2" customFormat="1" ht="15.75" hidden="1">
      <c r="A144" s="4">
        <v>23</v>
      </c>
      <c r="B144" s="89"/>
      <c r="C144" s="89" t="s">
        <v>135</v>
      </c>
      <c r="D144" s="89" t="s">
        <v>255</v>
      </c>
      <c r="E144" s="4">
        <v>2001</v>
      </c>
      <c r="F144" s="4"/>
      <c r="G144" s="105"/>
      <c r="H144" s="105"/>
      <c r="I144" s="105"/>
      <c r="J144" s="105"/>
      <c r="K144" s="95"/>
      <c r="L144" s="95"/>
      <c r="M144" s="90"/>
      <c r="N144" s="90"/>
      <c r="O144" s="90"/>
      <c r="P144" s="90"/>
      <c r="Q144" s="90"/>
      <c r="R144" s="90"/>
      <c r="S144" s="90"/>
      <c r="T144" s="90"/>
      <c r="U144" s="37"/>
      <c r="V144" s="37"/>
      <c r="W144" s="37"/>
      <c r="X144" s="37"/>
      <c r="Y144" s="104"/>
      <c r="Z144" s="104"/>
      <c r="AA144" s="90"/>
      <c r="AB144" s="90"/>
      <c r="AC144" s="90"/>
      <c r="AD144" s="90"/>
      <c r="AE144" s="90"/>
      <c r="AF144" s="90"/>
      <c r="AG144" s="68">
        <f t="shared" si="4"/>
        <v>0</v>
      </c>
      <c r="AH144" s="4"/>
      <c r="AI144" s="106"/>
      <c r="AJ144" s="106"/>
    </row>
    <row r="145" spans="1:110" s="103" customFormat="1" ht="36.75" customHeight="1">
      <c r="A145" s="305" t="s">
        <v>280</v>
      </c>
      <c r="B145" s="306"/>
      <c r="C145" s="306"/>
      <c r="D145" s="306"/>
      <c r="E145" s="307"/>
      <c r="F145" s="163"/>
      <c r="G145" s="63"/>
      <c r="H145" s="63"/>
      <c r="I145" s="63"/>
      <c r="J145" s="63"/>
      <c r="K145" s="23"/>
      <c r="L145" s="23"/>
      <c r="M145" s="23"/>
      <c r="N145" s="23"/>
      <c r="O145" s="23"/>
      <c r="P145" s="2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108"/>
      <c r="AH145" s="23"/>
      <c r="AI145" s="100"/>
      <c r="AJ145" s="100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/>
      <c r="DA145"/>
      <c r="DB145"/>
      <c r="DC145"/>
      <c r="DD145"/>
      <c r="DE145"/>
      <c r="DF145" s="99"/>
    </row>
    <row r="146" spans="1:109" s="99" customFormat="1" ht="15" customHeight="1">
      <c r="A146" s="4">
        <v>1</v>
      </c>
      <c r="B146" s="89" t="s">
        <v>21</v>
      </c>
      <c r="C146" s="89" t="s">
        <v>18</v>
      </c>
      <c r="D146" s="89" t="s">
        <v>192</v>
      </c>
      <c r="E146" s="75">
        <v>2003</v>
      </c>
      <c r="F146" s="164">
        <v>3</v>
      </c>
      <c r="G146" s="102"/>
      <c r="H146" s="102"/>
      <c r="I146" s="102"/>
      <c r="J146" s="102"/>
      <c r="K146" s="51"/>
      <c r="L146" s="4"/>
      <c r="M146" s="51"/>
      <c r="N146" s="4"/>
      <c r="O146" s="4"/>
      <c r="P146" s="4"/>
      <c r="Q146" s="37"/>
      <c r="R146" s="37"/>
      <c r="S146" s="37"/>
      <c r="T146" s="37"/>
      <c r="U146" s="37">
        <v>6</v>
      </c>
      <c r="V146" s="37">
        <v>42</v>
      </c>
      <c r="W146" s="37">
        <v>7</v>
      </c>
      <c r="X146" s="37">
        <v>20.25</v>
      </c>
      <c r="Y146" s="37"/>
      <c r="Z146" s="37"/>
      <c r="AA146" s="37">
        <v>2</v>
      </c>
      <c r="AB146" s="37">
        <v>48</v>
      </c>
      <c r="AC146" s="37">
        <v>3</v>
      </c>
      <c r="AD146" s="37">
        <v>46.5</v>
      </c>
      <c r="AE146" s="37">
        <v>4</v>
      </c>
      <c r="AF146" s="37">
        <v>22.5</v>
      </c>
      <c r="AG146" s="68">
        <f aca="true" t="shared" si="5" ref="AG146:AG175">H146+J146+L146+N146+P146+R146+T146+V146+X146+Z146+AB146+AD146+AF146</f>
        <v>179.25</v>
      </c>
      <c r="AH146" s="260">
        <v>1</v>
      </c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</row>
    <row r="147" spans="1:109" s="99" customFormat="1" ht="15" customHeight="1">
      <c r="A147" s="4">
        <v>2</v>
      </c>
      <c r="B147" s="89" t="s">
        <v>377</v>
      </c>
      <c r="C147" s="89" t="s">
        <v>128</v>
      </c>
      <c r="D147" s="89" t="s">
        <v>103</v>
      </c>
      <c r="E147" s="4">
        <v>2002</v>
      </c>
      <c r="F147" s="237"/>
      <c r="G147" s="102"/>
      <c r="H147" s="102"/>
      <c r="I147" s="102"/>
      <c r="J147" s="102"/>
      <c r="K147" s="37">
        <v>5</v>
      </c>
      <c r="L147" s="37">
        <v>43.5</v>
      </c>
      <c r="M147" s="51"/>
      <c r="N147" s="4"/>
      <c r="O147" s="4"/>
      <c r="P147" s="4"/>
      <c r="Q147" s="37"/>
      <c r="R147" s="37"/>
      <c r="S147" s="37"/>
      <c r="T147" s="37"/>
      <c r="U147" s="37">
        <v>13</v>
      </c>
      <c r="V147" s="37">
        <v>33</v>
      </c>
      <c r="W147" s="37">
        <v>3</v>
      </c>
      <c r="X147" s="37">
        <v>23.25</v>
      </c>
      <c r="Y147" s="37">
        <v>31</v>
      </c>
      <c r="Z147" s="37">
        <v>22.5</v>
      </c>
      <c r="AA147" s="37">
        <v>5</v>
      </c>
      <c r="AB147" s="37">
        <v>43.5</v>
      </c>
      <c r="AC147" s="37"/>
      <c r="AD147" s="37"/>
      <c r="AE147" s="37"/>
      <c r="AF147" s="37"/>
      <c r="AG147" s="68">
        <f t="shared" si="5"/>
        <v>165.75</v>
      </c>
      <c r="AH147" s="260">
        <v>2</v>
      </c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</row>
    <row r="148" spans="1:109" s="99" customFormat="1" ht="15" customHeight="1">
      <c r="A148" s="4">
        <v>3</v>
      </c>
      <c r="B148" s="89" t="s">
        <v>20</v>
      </c>
      <c r="C148" s="89" t="s">
        <v>18</v>
      </c>
      <c r="D148" s="89" t="s">
        <v>304</v>
      </c>
      <c r="E148" s="4">
        <v>2003</v>
      </c>
      <c r="F148" s="237" t="s">
        <v>392</v>
      </c>
      <c r="G148" s="102"/>
      <c r="H148" s="102"/>
      <c r="I148" s="102"/>
      <c r="J148" s="102"/>
      <c r="K148" s="37"/>
      <c r="L148" s="37"/>
      <c r="M148" s="51"/>
      <c r="N148" s="4"/>
      <c r="O148" s="4"/>
      <c r="P148" s="4"/>
      <c r="Q148" s="37"/>
      <c r="R148" s="37"/>
      <c r="S148" s="37"/>
      <c r="T148" s="37"/>
      <c r="U148" s="37">
        <v>17</v>
      </c>
      <c r="V148" s="37">
        <v>29</v>
      </c>
      <c r="W148" s="37">
        <v>8</v>
      </c>
      <c r="X148" s="37">
        <v>19.5</v>
      </c>
      <c r="Y148" s="37"/>
      <c r="Z148" s="37"/>
      <c r="AA148" s="37">
        <v>4</v>
      </c>
      <c r="AB148" s="37">
        <v>45</v>
      </c>
      <c r="AC148" s="37">
        <v>10</v>
      </c>
      <c r="AD148" s="37">
        <v>36</v>
      </c>
      <c r="AE148" s="37">
        <v>3</v>
      </c>
      <c r="AF148" s="37">
        <v>23.25</v>
      </c>
      <c r="AG148" s="68">
        <f t="shared" si="5"/>
        <v>152.75</v>
      </c>
      <c r="AH148" s="260">
        <v>3</v>
      </c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</row>
    <row r="149" spans="1:109" s="99" customFormat="1" ht="15" customHeight="1">
      <c r="A149" s="4">
        <v>4</v>
      </c>
      <c r="B149" s="89" t="s">
        <v>21</v>
      </c>
      <c r="C149" s="89" t="s">
        <v>18</v>
      </c>
      <c r="D149" s="89" t="s">
        <v>340</v>
      </c>
      <c r="E149" s="75">
        <v>2002</v>
      </c>
      <c r="F149" s="166" t="s">
        <v>50</v>
      </c>
      <c r="G149" s="102"/>
      <c r="H149" s="102"/>
      <c r="I149" s="102"/>
      <c r="J149" s="102"/>
      <c r="K149" s="51"/>
      <c r="L149" s="4"/>
      <c r="M149" s="51"/>
      <c r="N149" s="4"/>
      <c r="O149" s="4"/>
      <c r="P149" s="4"/>
      <c r="Q149" s="37"/>
      <c r="R149" s="37"/>
      <c r="S149" s="37"/>
      <c r="T149" s="37"/>
      <c r="U149" s="37">
        <v>4</v>
      </c>
      <c r="V149" s="37">
        <v>45</v>
      </c>
      <c r="W149" s="37">
        <v>2</v>
      </c>
      <c r="X149" s="37">
        <v>24</v>
      </c>
      <c r="Y149" s="37"/>
      <c r="Z149" s="37"/>
      <c r="AA149" s="37"/>
      <c r="AB149" s="37"/>
      <c r="AC149" s="37">
        <v>2</v>
      </c>
      <c r="AD149" s="37">
        <v>48</v>
      </c>
      <c r="AE149" s="37">
        <v>2</v>
      </c>
      <c r="AF149" s="37">
        <v>24</v>
      </c>
      <c r="AG149" s="68">
        <f t="shared" si="5"/>
        <v>141</v>
      </c>
      <c r="AH149" s="260">
        <v>4</v>
      </c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</row>
    <row r="150" spans="1:109" s="99" customFormat="1" ht="15" customHeight="1">
      <c r="A150" s="4">
        <v>5</v>
      </c>
      <c r="B150" s="89" t="s">
        <v>17</v>
      </c>
      <c r="C150" s="89" t="s">
        <v>18</v>
      </c>
      <c r="D150" s="89" t="s">
        <v>253</v>
      </c>
      <c r="E150" s="4">
        <v>2002</v>
      </c>
      <c r="F150" s="237">
        <v>3</v>
      </c>
      <c r="G150" s="102"/>
      <c r="H150" s="102"/>
      <c r="I150" s="102"/>
      <c r="J150" s="102"/>
      <c r="K150" s="51"/>
      <c r="L150" s="4"/>
      <c r="M150" s="51"/>
      <c r="N150" s="4"/>
      <c r="O150" s="4"/>
      <c r="P150" s="4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>
        <v>6</v>
      </c>
      <c r="AB150" s="37">
        <v>63</v>
      </c>
      <c r="AC150" s="37">
        <v>4</v>
      </c>
      <c r="AD150" s="37">
        <v>45</v>
      </c>
      <c r="AE150" s="37">
        <v>1</v>
      </c>
      <c r="AF150" s="37">
        <v>25</v>
      </c>
      <c r="AG150" s="68">
        <f t="shared" si="5"/>
        <v>133</v>
      </c>
      <c r="AH150" s="260">
        <v>5</v>
      </c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</row>
    <row r="151" spans="1:109" s="99" customFormat="1" ht="15" customHeight="1">
      <c r="A151" s="4">
        <v>6</v>
      </c>
      <c r="B151" s="89" t="s">
        <v>20</v>
      </c>
      <c r="C151" s="89" t="s">
        <v>18</v>
      </c>
      <c r="D151" s="89" t="s">
        <v>172</v>
      </c>
      <c r="E151" s="4">
        <v>2003</v>
      </c>
      <c r="F151" s="237" t="s">
        <v>292</v>
      </c>
      <c r="G151" s="102"/>
      <c r="H151" s="102"/>
      <c r="I151" s="102"/>
      <c r="J151" s="102"/>
      <c r="K151" s="37">
        <v>3</v>
      </c>
      <c r="L151" s="37">
        <v>46.5</v>
      </c>
      <c r="M151" s="51"/>
      <c r="N151" s="4"/>
      <c r="O151" s="4"/>
      <c r="P151" s="4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>
        <v>8</v>
      </c>
      <c r="AB151" s="37">
        <v>39</v>
      </c>
      <c r="AC151" s="37">
        <v>16</v>
      </c>
      <c r="AD151" s="37">
        <v>30</v>
      </c>
      <c r="AE151" s="37"/>
      <c r="AF151" s="37"/>
      <c r="AG151" s="68">
        <f t="shared" si="5"/>
        <v>115.5</v>
      </c>
      <c r="AH151" s="260">
        <v>6</v>
      </c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</row>
    <row r="152" spans="1:109" s="99" customFormat="1" ht="15" customHeight="1">
      <c r="A152" s="4">
        <v>7</v>
      </c>
      <c r="B152" s="89" t="s">
        <v>17</v>
      </c>
      <c r="C152" s="89" t="s">
        <v>18</v>
      </c>
      <c r="D152" s="89" t="s">
        <v>402</v>
      </c>
      <c r="E152" s="75">
        <v>2002</v>
      </c>
      <c r="F152" s="166">
        <v>3</v>
      </c>
      <c r="G152" s="102"/>
      <c r="H152" s="102"/>
      <c r="I152" s="102"/>
      <c r="J152" s="102"/>
      <c r="K152" s="51"/>
      <c r="L152" s="4"/>
      <c r="M152" s="51"/>
      <c r="N152" s="4"/>
      <c r="O152" s="4"/>
      <c r="P152" s="4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>
        <v>1</v>
      </c>
      <c r="AB152" s="37">
        <v>50</v>
      </c>
      <c r="AC152" s="37">
        <v>7</v>
      </c>
      <c r="AD152" s="37">
        <v>40.5</v>
      </c>
      <c r="AE152" s="37">
        <v>2</v>
      </c>
      <c r="AF152" s="37">
        <v>24</v>
      </c>
      <c r="AG152" s="68">
        <f t="shared" si="5"/>
        <v>114.5</v>
      </c>
      <c r="AH152" s="260">
        <v>7</v>
      </c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</row>
    <row r="153" spans="1:109" s="99" customFormat="1" ht="15" customHeight="1">
      <c r="A153" s="4">
        <v>8</v>
      </c>
      <c r="B153" s="89" t="s">
        <v>341</v>
      </c>
      <c r="C153" s="89" t="s">
        <v>18</v>
      </c>
      <c r="D153" s="89" t="s">
        <v>345</v>
      </c>
      <c r="E153" s="75">
        <v>2003</v>
      </c>
      <c r="F153" s="166" t="s">
        <v>50</v>
      </c>
      <c r="G153" s="102"/>
      <c r="H153" s="102"/>
      <c r="I153" s="102"/>
      <c r="J153" s="102"/>
      <c r="K153" s="51"/>
      <c r="L153" s="4"/>
      <c r="M153" s="51"/>
      <c r="N153" s="4"/>
      <c r="O153" s="4"/>
      <c r="P153" s="4"/>
      <c r="Q153" s="37"/>
      <c r="R153" s="37"/>
      <c r="S153" s="37"/>
      <c r="T153" s="37"/>
      <c r="U153" s="37">
        <v>23</v>
      </c>
      <c r="V153" s="37">
        <v>23</v>
      </c>
      <c r="W153" s="37">
        <v>7</v>
      </c>
      <c r="X153" s="37">
        <v>20.25</v>
      </c>
      <c r="Y153" s="37"/>
      <c r="Z153" s="37"/>
      <c r="AA153" s="37">
        <v>11</v>
      </c>
      <c r="AB153" s="37">
        <v>35</v>
      </c>
      <c r="AC153" s="37">
        <v>12</v>
      </c>
      <c r="AD153" s="37">
        <v>34</v>
      </c>
      <c r="AE153" s="37"/>
      <c r="AF153" s="37"/>
      <c r="AG153" s="68">
        <f t="shared" si="5"/>
        <v>112.25</v>
      </c>
      <c r="AH153" s="260">
        <v>8</v>
      </c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</row>
    <row r="154" spans="1:109" s="99" customFormat="1" ht="15" customHeight="1">
      <c r="A154" s="4">
        <v>9</v>
      </c>
      <c r="B154" s="89" t="s">
        <v>376</v>
      </c>
      <c r="C154" s="89" t="s">
        <v>138</v>
      </c>
      <c r="D154" s="89" t="s">
        <v>404</v>
      </c>
      <c r="E154" s="75">
        <v>2002</v>
      </c>
      <c r="F154" s="139" t="s">
        <v>292</v>
      </c>
      <c r="G154" s="102"/>
      <c r="H154" s="102"/>
      <c r="I154" s="102"/>
      <c r="J154" s="102"/>
      <c r="K154" s="51"/>
      <c r="L154" s="4"/>
      <c r="M154" s="51"/>
      <c r="N154" s="4"/>
      <c r="O154" s="4"/>
      <c r="P154" s="4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>
        <v>6</v>
      </c>
      <c r="AB154" s="37">
        <v>42</v>
      </c>
      <c r="AC154" s="37">
        <v>6</v>
      </c>
      <c r="AD154" s="37">
        <v>42</v>
      </c>
      <c r="AE154" s="37">
        <v>5</v>
      </c>
      <c r="AF154" s="37">
        <v>21.75</v>
      </c>
      <c r="AG154" s="68">
        <f t="shared" si="5"/>
        <v>105.75</v>
      </c>
      <c r="AH154" s="260">
        <v>9</v>
      </c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</row>
    <row r="155" spans="1:109" s="99" customFormat="1" ht="15" customHeight="1">
      <c r="A155" s="4">
        <v>10</v>
      </c>
      <c r="B155" s="89" t="s">
        <v>20</v>
      </c>
      <c r="C155" s="89" t="s">
        <v>18</v>
      </c>
      <c r="D155" s="89" t="s">
        <v>230</v>
      </c>
      <c r="E155" s="75">
        <v>2003</v>
      </c>
      <c r="F155" s="139" t="s">
        <v>292</v>
      </c>
      <c r="G155" s="102"/>
      <c r="H155" s="102"/>
      <c r="I155" s="102"/>
      <c r="J155" s="102"/>
      <c r="K155" s="51"/>
      <c r="L155" s="4"/>
      <c r="M155" s="51"/>
      <c r="N155" s="4"/>
      <c r="O155" s="4"/>
      <c r="P155" s="4"/>
      <c r="Q155" s="37"/>
      <c r="R155" s="37"/>
      <c r="S155" s="37"/>
      <c r="T155" s="37"/>
      <c r="U155" s="37">
        <v>16</v>
      </c>
      <c r="V155" s="37">
        <v>30</v>
      </c>
      <c r="W155" s="37">
        <v>8</v>
      </c>
      <c r="X155" s="37">
        <v>19.5</v>
      </c>
      <c r="Y155" s="37"/>
      <c r="Z155" s="37"/>
      <c r="AA155" s="37"/>
      <c r="AB155" s="37"/>
      <c r="AC155" s="37">
        <v>15</v>
      </c>
      <c r="AD155" s="37">
        <v>31</v>
      </c>
      <c r="AE155" s="37">
        <v>3</v>
      </c>
      <c r="AF155" s="37">
        <v>23.25</v>
      </c>
      <c r="AG155" s="68">
        <f t="shared" si="5"/>
        <v>103.75</v>
      </c>
      <c r="AH155" s="260">
        <v>10</v>
      </c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</row>
    <row r="156" spans="1:109" s="99" customFormat="1" ht="15" customHeight="1">
      <c r="A156" s="4">
        <v>11</v>
      </c>
      <c r="B156" s="89" t="s">
        <v>26</v>
      </c>
      <c r="C156" s="89" t="s">
        <v>18</v>
      </c>
      <c r="D156" s="89" t="s">
        <v>313</v>
      </c>
      <c r="E156" s="4">
        <v>2002</v>
      </c>
      <c r="F156" s="237"/>
      <c r="G156" s="102"/>
      <c r="H156" s="102"/>
      <c r="I156" s="102"/>
      <c r="J156" s="102"/>
      <c r="K156" s="37">
        <v>4</v>
      </c>
      <c r="L156" s="37">
        <v>45</v>
      </c>
      <c r="M156" s="51"/>
      <c r="N156" s="4"/>
      <c r="O156" s="4"/>
      <c r="P156" s="4"/>
      <c r="Q156" s="37"/>
      <c r="R156" s="37"/>
      <c r="S156" s="37"/>
      <c r="T156" s="37"/>
      <c r="U156" s="37">
        <v>24</v>
      </c>
      <c r="V156" s="37">
        <v>33</v>
      </c>
      <c r="W156" s="37">
        <v>13</v>
      </c>
      <c r="X156" s="37">
        <v>24.75</v>
      </c>
      <c r="Y156" s="37"/>
      <c r="Z156" s="37"/>
      <c r="AA156" s="37"/>
      <c r="AB156" s="37"/>
      <c r="AC156" s="37"/>
      <c r="AD156" s="37"/>
      <c r="AE156" s="37"/>
      <c r="AF156" s="37"/>
      <c r="AG156" s="68">
        <f t="shared" si="5"/>
        <v>102.75</v>
      </c>
      <c r="AH156" s="260">
        <v>11</v>
      </c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</row>
    <row r="157" spans="1:109" s="99" customFormat="1" ht="15" customHeight="1">
      <c r="A157" s="4">
        <v>12</v>
      </c>
      <c r="B157" s="89" t="s">
        <v>17</v>
      </c>
      <c r="C157" s="89" t="s">
        <v>18</v>
      </c>
      <c r="D157" s="89" t="s">
        <v>403</v>
      </c>
      <c r="E157" s="75">
        <v>2003</v>
      </c>
      <c r="F157" s="139" t="s">
        <v>392</v>
      </c>
      <c r="G157" s="102"/>
      <c r="H157" s="102"/>
      <c r="I157" s="102"/>
      <c r="J157" s="102"/>
      <c r="K157" s="51"/>
      <c r="L157" s="4"/>
      <c r="M157" s="51"/>
      <c r="N157" s="4"/>
      <c r="O157" s="4"/>
      <c r="P157" s="4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>
        <v>3</v>
      </c>
      <c r="AB157" s="37">
        <v>46.5</v>
      </c>
      <c r="AC157" s="37">
        <v>13</v>
      </c>
      <c r="AD157" s="37">
        <v>33</v>
      </c>
      <c r="AE157" s="37">
        <v>4</v>
      </c>
      <c r="AF157" s="37">
        <v>22.5</v>
      </c>
      <c r="AG157" s="68">
        <f t="shared" si="5"/>
        <v>102</v>
      </c>
      <c r="AH157" s="260">
        <v>12</v>
      </c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</row>
    <row r="158" spans="1:109" s="99" customFormat="1" ht="15" customHeight="1">
      <c r="A158" s="4">
        <v>13</v>
      </c>
      <c r="B158" s="89" t="s">
        <v>377</v>
      </c>
      <c r="C158" s="89" t="s">
        <v>128</v>
      </c>
      <c r="D158" s="89" t="s">
        <v>315</v>
      </c>
      <c r="E158" s="4">
        <v>2003</v>
      </c>
      <c r="F158" s="237"/>
      <c r="G158" s="102"/>
      <c r="H158" s="102"/>
      <c r="I158" s="102"/>
      <c r="J158" s="102"/>
      <c r="K158" s="37">
        <v>8</v>
      </c>
      <c r="L158" s="37">
        <v>39</v>
      </c>
      <c r="M158" s="51"/>
      <c r="N158" s="4"/>
      <c r="O158" s="4"/>
      <c r="P158" s="4"/>
      <c r="Q158" s="37"/>
      <c r="R158" s="37"/>
      <c r="S158" s="37"/>
      <c r="T158" s="37"/>
      <c r="U158" s="37">
        <v>8</v>
      </c>
      <c r="V158" s="37">
        <v>39</v>
      </c>
      <c r="W158" s="37">
        <v>4</v>
      </c>
      <c r="X158" s="37">
        <v>22.5</v>
      </c>
      <c r="Y158" s="37"/>
      <c r="Z158" s="37"/>
      <c r="AA158" s="37"/>
      <c r="AB158" s="37"/>
      <c r="AC158" s="37"/>
      <c r="AD158" s="37"/>
      <c r="AE158" s="37"/>
      <c r="AF158" s="37"/>
      <c r="AG158" s="68">
        <f t="shared" si="5"/>
        <v>100.5</v>
      </c>
      <c r="AH158" s="260">
        <v>13</v>
      </c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</row>
    <row r="159" spans="1:109" s="99" customFormat="1" ht="15" customHeight="1">
      <c r="A159" s="4">
        <v>14</v>
      </c>
      <c r="B159" s="89" t="s">
        <v>17</v>
      </c>
      <c r="C159" s="89" t="s">
        <v>18</v>
      </c>
      <c r="D159" s="89" t="s">
        <v>405</v>
      </c>
      <c r="E159" s="75">
        <v>2003</v>
      </c>
      <c r="F159" s="166" t="s">
        <v>50</v>
      </c>
      <c r="G159" s="102"/>
      <c r="H159" s="102"/>
      <c r="I159" s="102"/>
      <c r="J159" s="102"/>
      <c r="K159" s="51"/>
      <c r="L159" s="4"/>
      <c r="M159" s="51"/>
      <c r="N159" s="4"/>
      <c r="O159" s="4"/>
      <c r="P159" s="4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>
        <v>7</v>
      </c>
      <c r="AB159" s="37">
        <v>40.5</v>
      </c>
      <c r="AC159" s="37">
        <v>9</v>
      </c>
      <c r="AD159" s="37">
        <v>37.5</v>
      </c>
      <c r="AE159" s="37">
        <v>4</v>
      </c>
      <c r="AF159" s="37">
        <v>22.5</v>
      </c>
      <c r="AG159" s="68">
        <f t="shared" si="5"/>
        <v>100.5</v>
      </c>
      <c r="AH159" s="260">
        <v>13</v>
      </c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</row>
    <row r="160" spans="1:109" s="99" customFormat="1" ht="15" customHeight="1">
      <c r="A160" s="4">
        <v>15</v>
      </c>
      <c r="B160" s="89" t="s">
        <v>388</v>
      </c>
      <c r="C160" s="89" t="s">
        <v>138</v>
      </c>
      <c r="D160" s="89" t="s">
        <v>411</v>
      </c>
      <c r="E160" s="75">
        <v>2002</v>
      </c>
      <c r="F160" s="166" t="s">
        <v>50</v>
      </c>
      <c r="G160" s="102"/>
      <c r="H160" s="102"/>
      <c r="I160" s="102"/>
      <c r="J160" s="102"/>
      <c r="K160" s="51"/>
      <c r="L160" s="4"/>
      <c r="M160" s="51"/>
      <c r="N160" s="4"/>
      <c r="O160" s="4"/>
      <c r="P160" s="4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>
        <v>14</v>
      </c>
      <c r="AB160" s="37">
        <v>32</v>
      </c>
      <c r="AC160" s="37">
        <v>14</v>
      </c>
      <c r="AD160" s="37">
        <v>32</v>
      </c>
      <c r="AE160" s="37">
        <v>5</v>
      </c>
      <c r="AF160" s="37">
        <v>21.75</v>
      </c>
      <c r="AG160" s="68">
        <f t="shared" si="5"/>
        <v>85.75</v>
      </c>
      <c r="AH160" s="260">
        <v>14</v>
      </c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</row>
    <row r="161" spans="1:109" s="99" customFormat="1" ht="15" customHeight="1">
      <c r="A161" s="4">
        <v>16</v>
      </c>
      <c r="B161" s="89" t="s">
        <v>382</v>
      </c>
      <c r="C161" s="89" t="s">
        <v>138</v>
      </c>
      <c r="D161" s="235" t="s">
        <v>407</v>
      </c>
      <c r="E161" s="75">
        <v>2003</v>
      </c>
      <c r="F161" s="166" t="s">
        <v>392</v>
      </c>
      <c r="G161" s="102"/>
      <c r="H161" s="102"/>
      <c r="I161" s="102"/>
      <c r="J161" s="102"/>
      <c r="K161" s="51"/>
      <c r="L161" s="4"/>
      <c r="M161" s="51"/>
      <c r="N161" s="4"/>
      <c r="O161" s="4"/>
      <c r="P161" s="4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>
        <v>10</v>
      </c>
      <c r="AB161" s="37">
        <v>36</v>
      </c>
      <c r="AC161" s="37">
        <v>8</v>
      </c>
      <c r="AD161" s="37">
        <v>39</v>
      </c>
      <c r="AE161" s="37"/>
      <c r="AF161" s="37"/>
      <c r="AG161" s="68">
        <f t="shared" si="5"/>
        <v>75</v>
      </c>
      <c r="AH161" s="260">
        <v>15</v>
      </c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</row>
    <row r="162" spans="1:109" s="99" customFormat="1" ht="15" customHeight="1">
      <c r="A162" s="4">
        <v>17</v>
      </c>
      <c r="B162" s="89" t="s">
        <v>17</v>
      </c>
      <c r="C162" s="89" t="s">
        <v>18</v>
      </c>
      <c r="D162" s="89" t="s">
        <v>326</v>
      </c>
      <c r="E162" s="4">
        <v>2002</v>
      </c>
      <c r="F162" s="237" t="s">
        <v>50</v>
      </c>
      <c r="G162" s="102"/>
      <c r="H162" s="102"/>
      <c r="I162" s="102"/>
      <c r="J162" s="102"/>
      <c r="K162" s="37"/>
      <c r="L162" s="37"/>
      <c r="M162" s="51"/>
      <c r="N162" s="4"/>
      <c r="O162" s="4"/>
      <c r="P162" s="4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>
        <v>5</v>
      </c>
      <c r="AD162" s="37">
        <v>43.5</v>
      </c>
      <c r="AE162" s="37">
        <v>1</v>
      </c>
      <c r="AF162" s="37">
        <v>25</v>
      </c>
      <c r="AG162" s="68">
        <f t="shared" si="5"/>
        <v>68.5</v>
      </c>
      <c r="AH162" s="260">
        <v>16</v>
      </c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</row>
    <row r="163" spans="1:109" s="99" customFormat="1" ht="15" customHeight="1">
      <c r="A163" s="4">
        <v>18</v>
      </c>
      <c r="B163" s="15" t="s">
        <v>128</v>
      </c>
      <c r="C163" s="15" t="s">
        <v>126</v>
      </c>
      <c r="D163" s="15" t="s">
        <v>107</v>
      </c>
      <c r="E163" s="4">
        <v>2003</v>
      </c>
      <c r="F163" s="166" t="s">
        <v>50</v>
      </c>
      <c r="G163" s="102"/>
      <c r="H163" s="102"/>
      <c r="I163" s="102"/>
      <c r="J163" s="102"/>
      <c r="K163" s="51"/>
      <c r="L163" s="4"/>
      <c r="M163" s="51"/>
      <c r="N163" s="4"/>
      <c r="O163" s="4"/>
      <c r="P163" s="4"/>
      <c r="Q163" s="37"/>
      <c r="R163" s="37"/>
      <c r="S163" s="37"/>
      <c r="T163" s="37"/>
      <c r="U163" s="37">
        <v>5</v>
      </c>
      <c r="V163" s="37">
        <v>43.5</v>
      </c>
      <c r="W163" s="37">
        <v>4</v>
      </c>
      <c r="X163" s="37">
        <v>22.5</v>
      </c>
      <c r="Y163" s="37"/>
      <c r="Z163" s="37"/>
      <c r="AA163" s="37"/>
      <c r="AB163" s="37"/>
      <c r="AC163" s="37"/>
      <c r="AD163" s="37"/>
      <c r="AE163" s="37"/>
      <c r="AF163" s="37"/>
      <c r="AG163" s="68">
        <f t="shared" si="5"/>
        <v>66</v>
      </c>
      <c r="AH163" s="260">
        <v>17</v>
      </c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</row>
    <row r="164" spans="1:109" s="99" customFormat="1" ht="15" customHeight="1">
      <c r="A164" s="4">
        <v>19</v>
      </c>
      <c r="B164" s="89" t="s">
        <v>124</v>
      </c>
      <c r="C164" s="89" t="s">
        <v>123</v>
      </c>
      <c r="D164" s="95" t="s">
        <v>343</v>
      </c>
      <c r="E164" s="75">
        <v>2003</v>
      </c>
      <c r="F164" s="166"/>
      <c r="G164" s="102"/>
      <c r="H164" s="102"/>
      <c r="I164" s="102"/>
      <c r="J164" s="102"/>
      <c r="K164" s="51"/>
      <c r="L164" s="4"/>
      <c r="M164" s="51"/>
      <c r="N164" s="4"/>
      <c r="O164" s="4"/>
      <c r="P164" s="4"/>
      <c r="Q164" s="37"/>
      <c r="R164" s="37"/>
      <c r="S164" s="37"/>
      <c r="T164" s="37"/>
      <c r="U164" s="37">
        <v>11</v>
      </c>
      <c r="V164" s="37">
        <v>35</v>
      </c>
      <c r="W164" s="37">
        <v>1</v>
      </c>
      <c r="X164" s="37">
        <v>25</v>
      </c>
      <c r="Y164" s="37"/>
      <c r="Z164" s="37"/>
      <c r="AA164" s="37"/>
      <c r="AB164" s="37"/>
      <c r="AC164" s="37"/>
      <c r="AD164" s="37"/>
      <c r="AE164" s="37"/>
      <c r="AF164" s="37"/>
      <c r="AG164" s="68">
        <f t="shared" si="5"/>
        <v>60</v>
      </c>
      <c r="AH164" s="260">
        <v>18</v>
      </c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</row>
    <row r="165" spans="1:109" s="99" customFormat="1" ht="15" customHeight="1">
      <c r="A165" s="4">
        <v>20</v>
      </c>
      <c r="B165" s="89" t="s">
        <v>21</v>
      </c>
      <c r="C165" s="89" t="s">
        <v>18</v>
      </c>
      <c r="D165" s="89" t="s">
        <v>327</v>
      </c>
      <c r="E165" s="75">
        <v>2003</v>
      </c>
      <c r="F165" s="164" t="s">
        <v>50</v>
      </c>
      <c r="G165" s="102"/>
      <c r="H165" s="102"/>
      <c r="I165" s="102"/>
      <c r="J165" s="102"/>
      <c r="K165" s="51"/>
      <c r="L165" s="4"/>
      <c r="M165" s="51"/>
      <c r="N165" s="4"/>
      <c r="O165" s="4"/>
      <c r="P165" s="4"/>
      <c r="Q165" s="37"/>
      <c r="R165" s="37"/>
      <c r="S165" s="37"/>
      <c r="T165" s="37"/>
      <c r="U165" s="37">
        <v>21</v>
      </c>
      <c r="V165" s="37">
        <v>25</v>
      </c>
      <c r="W165" s="37"/>
      <c r="X165" s="37"/>
      <c r="Y165" s="37"/>
      <c r="Z165" s="37"/>
      <c r="AA165" s="37">
        <v>15</v>
      </c>
      <c r="AB165" s="37">
        <v>31</v>
      </c>
      <c r="AC165" s="37"/>
      <c r="AD165" s="37"/>
      <c r="AE165" s="37"/>
      <c r="AF165" s="37"/>
      <c r="AG165" s="68">
        <f t="shared" si="5"/>
        <v>56</v>
      </c>
      <c r="AH165" s="260">
        <v>19</v>
      </c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</row>
    <row r="166" spans="1:109" s="99" customFormat="1" ht="15" customHeight="1">
      <c r="A166" s="4">
        <v>21</v>
      </c>
      <c r="B166" s="89" t="s">
        <v>26</v>
      </c>
      <c r="C166" s="89" t="s">
        <v>18</v>
      </c>
      <c r="D166" s="89" t="s">
        <v>359</v>
      </c>
      <c r="E166" s="75">
        <v>2002</v>
      </c>
      <c r="F166" s="164"/>
      <c r="G166" s="102"/>
      <c r="H166" s="102"/>
      <c r="I166" s="102"/>
      <c r="J166" s="102"/>
      <c r="K166" s="51"/>
      <c r="L166" s="4"/>
      <c r="M166" s="51"/>
      <c r="N166" s="4"/>
      <c r="O166" s="4"/>
      <c r="P166" s="4"/>
      <c r="Q166" s="37"/>
      <c r="R166" s="37"/>
      <c r="S166" s="37"/>
      <c r="T166" s="37"/>
      <c r="U166" s="37">
        <v>28</v>
      </c>
      <c r="V166" s="37">
        <v>27</v>
      </c>
      <c r="W166" s="37">
        <v>13</v>
      </c>
      <c r="X166" s="37">
        <v>24.75</v>
      </c>
      <c r="Y166" s="37"/>
      <c r="Z166" s="37"/>
      <c r="AA166" s="37"/>
      <c r="AB166" s="37"/>
      <c r="AC166" s="37"/>
      <c r="AD166" s="37"/>
      <c r="AE166" s="37"/>
      <c r="AF166" s="37"/>
      <c r="AG166" s="68">
        <f t="shared" si="5"/>
        <v>51.75</v>
      </c>
      <c r="AH166" s="260">
        <v>20</v>
      </c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</row>
    <row r="167" spans="1:109" s="99" customFormat="1" ht="15" customHeight="1">
      <c r="A167" s="4">
        <v>22</v>
      </c>
      <c r="B167" s="89" t="s">
        <v>128</v>
      </c>
      <c r="C167" s="89" t="s">
        <v>128</v>
      </c>
      <c r="D167" s="95" t="s">
        <v>347</v>
      </c>
      <c r="E167" s="75">
        <v>2002</v>
      </c>
      <c r="F167" s="164"/>
      <c r="G167" s="102"/>
      <c r="H167" s="102"/>
      <c r="I167" s="102"/>
      <c r="J167" s="102"/>
      <c r="K167" s="51"/>
      <c r="L167" s="4"/>
      <c r="M167" s="51"/>
      <c r="N167" s="4"/>
      <c r="O167" s="4"/>
      <c r="P167" s="4"/>
      <c r="Q167" s="37"/>
      <c r="R167" s="37"/>
      <c r="S167" s="37"/>
      <c r="T167" s="37"/>
      <c r="U167" s="37">
        <v>26</v>
      </c>
      <c r="V167" s="37">
        <v>20</v>
      </c>
      <c r="W167" s="37">
        <v>3</v>
      </c>
      <c r="X167" s="37">
        <v>23.25</v>
      </c>
      <c r="Y167" s="37"/>
      <c r="Z167" s="37"/>
      <c r="AA167" s="37"/>
      <c r="AB167" s="37"/>
      <c r="AC167" s="37"/>
      <c r="AD167" s="37"/>
      <c r="AE167" s="37"/>
      <c r="AF167" s="37"/>
      <c r="AG167" s="68">
        <f t="shared" si="5"/>
        <v>43.25</v>
      </c>
      <c r="AH167" s="260">
        <v>21</v>
      </c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</row>
    <row r="168" spans="1:109" s="99" customFormat="1" ht="15" customHeight="1">
      <c r="A168" s="4">
        <v>23</v>
      </c>
      <c r="B168" s="89" t="s">
        <v>385</v>
      </c>
      <c r="C168" s="89" t="s">
        <v>18</v>
      </c>
      <c r="D168" s="235" t="s">
        <v>328</v>
      </c>
      <c r="E168" s="75">
        <v>2003</v>
      </c>
      <c r="F168" s="164"/>
      <c r="G168" s="102"/>
      <c r="H168" s="102"/>
      <c r="I168" s="102"/>
      <c r="J168" s="102"/>
      <c r="K168" s="51"/>
      <c r="L168" s="4"/>
      <c r="M168" s="51"/>
      <c r="N168" s="4"/>
      <c r="O168" s="4"/>
      <c r="P168" s="4"/>
      <c r="Q168" s="37"/>
      <c r="R168" s="37"/>
      <c r="S168" s="37"/>
      <c r="T168" s="37"/>
      <c r="U168" s="37">
        <v>20</v>
      </c>
      <c r="V168" s="37">
        <v>26</v>
      </c>
      <c r="W168" s="37">
        <v>12</v>
      </c>
      <c r="X168" s="37">
        <v>17</v>
      </c>
      <c r="Y168" s="37"/>
      <c r="Z168" s="37"/>
      <c r="AA168" s="37"/>
      <c r="AB168" s="37"/>
      <c r="AC168" s="37"/>
      <c r="AD168" s="37"/>
      <c r="AE168" s="37"/>
      <c r="AF168" s="37"/>
      <c r="AG168" s="68">
        <f t="shared" si="5"/>
        <v>43</v>
      </c>
      <c r="AH168" s="260">
        <v>22</v>
      </c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</row>
    <row r="169" spans="1:109" s="99" customFormat="1" ht="15" customHeight="1">
      <c r="A169" s="4">
        <v>24</v>
      </c>
      <c r="B169" s="89" t="s">
        <v>341</v>
      </c>
      <c r="C169" s="89" t="s">
        <v>18</v>
      </c>
      <c r="D169" s="89" t="s">
        <v>368</v>
      </c>
      <c r="E169" s="75">
        <v>2002</v>
      </c>
      <c r="F169" s="164"/>
      <c r="G169" s="102"/>
      <c r="H169" s="102"/>
      <c r="I169" s="102"/>
      <c r="J169" s="102"/>
      <c r="K169" s="51"/>
      <c r="L169" s="4"/>
      <c r="M169" s="51"/>
      <c r="N169" s="4"/>
      <c r="O169" s="4"/>
      <c r="P169" s="4"/>
      <c r="Q169" s="37"/>
      <c r="R169" s="37"/>
      <c r="S169" s="37"/>
      <c r="T169" s="37"/>
      <c r="U169" s="37">
        <v>22</v>
      </c>
      <c r="V169" s="37">
        <v>24</v>
      </c>
      <c r="W169" s="37">
        <v>11</v>
      </c>
      <c r="X169" s="37">
        <v>17.5</v>
      </c>
      <c r="Y169" s="37"/>
      <c r="Z169" s="37"/>
      <c r="AA169" s="37"/>
      <c r="AB169" s="37"/>
      <c r="AC169" s="37"/>
      <c r="AD169" s="37"/>
      <c r="AE169" s="37"/>
      <c r="AF169" s="37"/>
      <c r="AG169" s="68">
        <f t="shared" si="5"/>
        <v>41.5</v>
      </c>
      <c r="AH169" s="260">
        <v>23</v>
      </c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</row>
    <row r="170" spans="1:109" s="99" customFormat="1" ht="15" customHeight="1">
      <c r="A170" s="4">
        <v>25</v>
      </c>
      <c r="B170" s="89" t="s">
        <v>316</v>
      </c>
      <c r="C170" s="89" t="s">
        <v>138</v>
      </c>
      <c r="D170" s="89" t="s">
        <v>317</v>
      </c>
      <c r="E170" s="4">
        <v>2002</v>
      </c>
      <c r="F170" s="162"/>
      <c r="G170" s="102"/>
      <c r="H170" s="102"/>
      <c r="I170" s="102"/>
      <c r="J170" s="102"/>
      <c r="K170" s="37">
        <v>9</v>
      </c>
      <c r="L170" s="37">
        <v>37.5</v>
      </c>
      <c r="M170" s="51"/>
      <c r="N170" s="4"/>
      <c r="O170" s="4"/>
      <c r="P170" s="4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68">
        <f t="shared" si="5"/>
        <v>37.5</v>
      </c>
      <c r="AH170" s="260">
        <v>24</v>
      </c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</row>
    <row r="171" spans="1:109" s="99" customFormat="1" ht="15" customHeight="1">
      <c r="A171" s="4">
        <v>26</v>
      </c>
      <c r="B171" s="89" t="s">
        <v>382</v>
      </c>
      <c r="C171" s="89" t="s">
        <v>138</v>
      </c>
      <c r="D171" s="89" t="s">
        <v>406</v>
      </c>
      <c r="E171" s="75">
        <v>2002</v>
      </c>
      <c r="F171" s="164" t="s">
        <v>50</v>
      </c>
      <c r="G171" s="102"/>
      <c r="H171" s="102"/>
      <c r="I171" s="102"/>
      <c r="J171" s="102"/>
      <c r="K171" s="51"/>
      <c r="L171" s="4"/>
      <c r="M171" s="51"/>
      <c r="N171" s="4"/>
      <c r="O171" s="4"/>
      <c r="P171" s="4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>
        <v>9</v>
      </c>
      <c r="AB171" s="37">
        <v>37.5</v>
      </c>
      <c r="AC171" s="37"/>
      <c r="AD171" s="37"/>
      <c r="AE171" s="37"/>
      <c r="AF171" s="37"/>
      <c r="AG171" s="68">
        <f t="shared" si="5"/>
        <v>37.5</v>
      </c>
      <c r="AH171" s="260">
        <v>24</v>
      </c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</row>
    <row r="172" spans="1:109" s="99" customFormat="1" ht="15" customHeight="1">
      <c r="A172" s="4">
        <v>27</v>
      </c>
      <c r="B172" s="89" t="s">
        <v>426</v>
      </c>
      <c r="C172" s="89" t="s">
        <v>138</v>
      </c>
      <c r="D172" s="89" t="s">
        <v>429</v>
      </c>
      <c r="E172" s="75">
        <v>2002</v>
      </c>
      <c r="F172" s="74" t="s">
        <v>292</v>
      </c>
      <c r="G172" s="102"/>
      <c r="H172" s="102"/>
      <c r="I172" s="102"/>
      <c r="J172" s="102"/>
      <c r="K172" s="51"/>
      <c r="L172" s="4"/>
      <c r="M172" s="51"/>
      <c r="N172" s="4"/>
      <c r="O172" s="4"/>
      <c r="P172" s="4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>
        <v>11</v>
      </c>
      <c r="AD172" s="37">
        <v>35</v>
      </c>
      <c r="AE172" s="37"/>
      <c r="AF172" s="37"/>
      <c r="AG172" s="68">
        <f t="shared" si="5"/>
        <v>35</v>
      </c>
      <c r="AH172" s="260">
        <v>25</v>
      </c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</row>
    <row r="173" spans="1:36" s="99" customFormat="1" ht="15" customHeight="1">
      <c r="A173" s="4">
        <v>28</v>
      </c>
      <c r="B173" s="15" t="s">
        <v>92</v>
      </c>
      <c r="C173" s="15" t="s">
        <v>409</v>
      </c>
      <c r="D173" s="15" t="s">
        <v>408</v>
      </c>
      <c r="E173" s="4">
        <v>2003</v>
      </c>
      <c r="F173" s="164" t="s">
        <v>50</v>
      </c>
      <c r="G173" s="40"/>
      <c r="H173" s="40"/>
      <c r="I173" s="40"/>
      <c r="J173" s="40"/>
      <c r="K173" s="40"/>
      <c r="L173" s="40"/>
      <c r="M173" s="74"/>
      <c r="N173" s="74"/>
      <c r="O173" s="74"/>
      <c r="P173" s="74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>
        <v>12</v>
      </c>
      <c r="AB173" s="40">
        <v>34</v>
      </c>
      <c r="AC173" s="40"/>
      <c r="AD173" s="40"/>
      <c r="AE173" s="40"/>
      <c r="AF173" s="40"/>
      <c r="AG173" s="68">
        <f t="shared" si="5"/>
        <v>34</v>
      </c>
      <c r="AH173" s="258">
        <v>26</v>
      </c>
      <c r="AI173" s="100"/>
      <c r="AJ173" s="100"/>
    </row>
    <row r="174" spans="1:109" s="99" customFormat="1" ht="15" customHeight="1">
      <c r="A174" s="4">
        <v>29</v>
      </c>
      <c r="B174" s="89" t="s">
        <v>376</v>
      </c>
      <c r="C174" s="89" t="s">
        <v>138</v>
      </c>
      <c r="D174" s="89" t="s">
        <v>410</v>
      </c>
      <c r="E174" s="75">
        <v>2002</v>
      </c>
      <c r="F174" s="164" t="s">
        <v>392</v>
      </c>
      <c r="G174" s="102"/>
      <c r="H174" s="102"/>
      <c r="I174" s="102"/>
      <c r="J174" s="102"/>
      <c r="K174" s="51"/>
      <c r="L174" s="4"/>
      <c r="M174" s="51"/>
      <c r="N174" s="4"/>
      <c r="O174" s="4"/>
      <c r="P174" s="4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>
        <v>13</v>
      </c>
      <c r="AB174" s="37">
        <v>33</v>
      </c>
      <c r="AC174" s="37"/>
      <c r="AD174" s="37"/>
      <c r="AE174" s="37"/>
      <c r="AF174" s="37"/>
      <c r="AG174" s="68">
        <f t="shared" si="5"/>
        <v>33</v>
      </c>
      <c r="AH174" s="260">
        <v>27</v>
      </c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</row>
    <row r="175" spans="1:109" s="99" customFormat="1" ht="15" customHeight="1">
      <c r="A175" s="4">
        <v>30</v>
      </c>
      <c r="B175" s="89" t="s">
        <v>376</v>
      </c>
      <c r="C175" s="89" t="s">
        <v>138</v>
      </c>
      <c r="D175" s="89" t="s">
        <v>412</v>
      </c>
      <c r="E175" s="75">
        <v>2002</v>
      </c>
      <c r="F175" s="164" t="s">
        <v>292</v>
      </c>
      <c r="G175" s="102"/>
      <c r="H175" s="102"/>
      <c r="I175" s="102"/>
      <c r="J175" s="102"/>
      <c r="K175" s="51"/>
      <c r="L175" s="4"/>
      <c r="M175" s="51"/>
      <c r="N175" s="4"/>
      <c r="O175" s="4"/>
      <c r="P175" s="4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>
        <v>16</v>
      </c>
      <c r="AB175" s="37">
        <v>30</v>
      </c>
      <c r="AC175" s="37"/>
      <c r="AD175" s="37"/>
      <c r="AE175" s="37"/>
      <c r="AF175" s="37"/>
      <c r="AG175" s="68">
        <f t="shared" si="5"/>
        <v>30</v>
      </c>
      <c r="AH175" s="260">
        <v>28</v>
      </c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</row>
    <row r="176" spans="1:110" s="142" customFormat="1" ht="30.75" customHeight="1">
      <c r="A176" s="138" t="s">
        <v>281</v>
      </c>
      <c r="F176" s="165"/>
      <c r="AG176" s="148"/>
      <c r="AH176" s="226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CZ176" s="103"/>
      <c r="DA176" s="103"/>
      <c r="DB176" s="103"/>
      <c r="DC176" s="103"/>
      <c r="DD176" s="103"/>
      <c r="DE176" s="103"/>
      <c r="DF176" s="143"/>
    </row>
    <row r="177" spans="1:109" ht="18">
      <c r="A177" s="139">
        <v>1</v>
      </c>
      <c r="B177" s="87" t="s">
        <v>17</v>
      </c>
      <c r="C177" s="87" t="s">
        <v>18</v>
      </c>
      <c r="D177" s="87" t="s">
        <v>294</v>
      </c>
      <c r="E177" s="42">
        <v>2004</v>
      </c>
      <c r="F177" s="166">
        <v>2</v>
      </c>
      <c r="G177" s="238"/>
      <c r="H177" s="238"/>
      <c r="I177" s="88"/>
      <c r="J177" s="88"/>
      <c r="K177" s="88">
        <v>1</v>
      </c>
      <c r="L177" s="88">
        <v>50</v>
      </c>
      <c r="M177" s="139"/>
      <c r="N177" s="139"/>
      <c r="O177" s="139"/>
      <c r="P177" s="139"/>
      <c r="Q177" s="88"/>
      <c r="R177" s="88"/>
      <c r="S177" s="88"/>
      <c r="T177" s="88"/>
      <c r="U177" s="88">
        <v>7</v>
      </c>
      <c r="V177" s="88">
        <v>40.5</v>
      </c>
      <c r="W177" s="88">
        <v>5</v>
      </c>
      <c r="X177" s="88">
        <v>21.75</v>
      </c>
      <c r="Y177" s="88"/>
      <c r="Z177" s="88"/>
      <c r="AA177" s="88">
        <v>1</v>
      </c>
      <c r="AB177" s="88">
        <v>50</v>
      </c>
      <c r="AC177" s="88">
        <v>1</v>
      </c>
      <c r="AD177" s="88">
        <v>50</v>
      </c>
      <c r="AE177" s="88">
        <v>1</v>
      </c>
      <c r="AF177" s="88">
        <v>25</v>
      </c>
      <c r="AG177" s="68">
        <f aca="true" t="shared" si="6" ref="AG177:AG186">H177+J177+L177+N177+P177+R177+T177+V177+X177+Z177+AB177+AD177+AF177</f>
        <v>237.25</v>
      </c>
      <c r="AH177" s="86">
        <v>1</v>
      </c>
      <c r="AI177" s="100"/>
      <c r="AJ177" s="100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</row>
    <row r="178" spans="1:109" ht="16.5" customHeight="1">
      <c r="A178" s="74">
        <v>2</v>
      </c>
      <c r="B178" s="15" t="s">
        <v>17</v>
      </c>
      <c r="C178" s="15" t="s">
        <v>18</v>
      </c>
      <c r="D178" s="15" t="s">
        <v>295</v>
      </c>
      <c r="E178" s="4">
        <v>2004</v>
      </c>
      <c r="F178" s="164" t="s">
        <v>392</v>
      </c>
      <c r="G178" s="40"/>
      <c r="H178" s="40"/>
      <c r="I178" s="40"/>
      <c r="J178" s="40"/>
      <c r="K178" s="40"/>
      <c r="L178" s="40"/>
      <c r="M178" s="74"/>
      <c r="N178" s="74"/>
      <c r="O178" s="74"/>
      <c r="P178" s="74"/>
      <c r="Q178" s="40"/>
      <c r="R178" s="40"/>
      <c r="S178" s="40"/>
      <c r="T178" s="40"/>
      <c r="U178" s="40">
        <v>19</v>
      </c>
      <c r="V178" s="40">
        <v>27</v>
      </c>
      <c r="W178" s="40">
        <v>9</v>
      </c>
      <c r="X178" s="40">
        <v>18.75</v>
      </c>
      <c r="Y178" s="40"/>
      <c r="Z178" s="40"/>
      <c r="AA178" s="40">
        <v>3</v>
      </c>
      <c r="AB178" s="40">
        <v>46.5</v>
      </c>
      <c r="AC178" s="40">
        <v>3</v>
      </c>
      <c r="AD178" s="40">
        <v>46.5</v>
      </c>
      <c r="AE178" s="40">
        <v>1</v>
      </c>
      <c r="AF178" s="40">
        <v>25</v>
      </c>
      <c r="AG178" s="68">
        <f t="shared" si="6"/>
        <v>163.75</v>
      </c>
      <c r="AH178" s="258">
        <v>2</v>
      </c>
      <c r="AI178" s="100"/>
      <c r="AJ178" s="100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</row>
    <row r="179" spans="1:109" ht="16.5" customHeight="1">
      <c r="A179" s="139">
        <v>3</v>
      </c>
      <c r="B179" s="15" t="s">
        <v>17</v>
      </c>
      <c r="C179" s="15" t="s">
        <v>18</v>
      </c>
      <c r="D179" s="15" t="s">
        <v>296</v>
      </c>
      <c r="E179" s="4">
        <v>2005</v>
      </c>
      <c r="F179" s="164">
        <v>2</v>
      </c>
      <c r="G179" s="95"/>
      <c r="H179" s="95"/>
      <c r="I179" s="40"/>
      <c r="J179" s="40"/>
      <c r="K179" s="40">
        <v>6</v>
      </c>
      <c r="L179" s="40">
        <v>42</v>
      </c>
      <c r="M179" s="74"/>
      <c r="N179" s="74"/>
      <c r="O179" s="74"/>
      <c r="P179" s="74"/>
      <c r="Q179" s="40"/>
      <c r="R179" s="40"/>
      <c r="S179" s="40"/>
      <c r="T179" s="40"/>
      <c r="U179" s="40">
        <v>12</v>
      </c>
      <c r="V179" s="40">
        <v>34</v>
      </c>
      <c r="W179" s="40">
        <v>5</v>
      </c>
      <c r="X179" s="40">
        <v>21.75</v>
      </c>
      <c r="Y179" s="40"/>
      <c r="Z179" s="40"/>
      <c r="AA179" s="40">
        <v>4</v>
      </c>
      <c r="AB179" s="40">
        <v>45</v>
      </c>
      <c r="AC179" s="40"/>
      <c r="AD179" s="40"/>
      <c r="AE179" s="40"/>
      <c r="AF179" s="40"/>
      <c r="AG179" s="68">
        <f t="shared" si="6"/>
        <v>142.75</v>
      </c>
      <c r="AH179" s="86">
        <v>3</v>
      </c>
      <c r="AI179" s="100"/>
      <c r="AJ179" s="100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</row>
    <row r="180" spans="1:109" ht="16.5" customHeight="1">
      <c r="A180" s="74">
        <v>4</v>
      </c>
      <c r="B180" s="15" t="s">
        <v>17</v>
      </c>
      <c r="C180" s="15" t="s">
        <v>18</v>
      </c>
      <c r="D180" s="15" t="s">
        <v>398</v>
      </c>
      <c r="E180" s="4">
        <v>2005</v>
      </c>
      <c r="F180" s="164" t="s">
        <v>50</v>
      </c>
      <c r="G180" s="95"/>
      <c r="H180" s="95"/>
      <c r="I180" s="40"/>
      <c r="J180" s="40"/>
      <c r="K180" s="40"/>
      <c r="L180" s="40"/>
      <c r="M180" s="74"/>
      <c r="N180" s="74"/>
      <c r="O180" s="74"/>
      <c r="P180" s="74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>
        <v>2</v>
      </c>
      <c r="AB180" s="40">
        <v>48</v>
      </c>
      <c r="AC180" s="40">
        <v>2</v>
      </c>
      <c r="AD180" s="40">
        <v>48</v>
      </c>
      <c r="AE180" s="40">
        <v>2</v>
      </c>
      <c r="AF180" s="40">
        <v>24</v>
      </c>
      <c r="AG180" s="68">
        <f t="shared" si="6"/>
        <v>120</v>
      </c>
      <c r="AH180" s="258">
        <v>4</v>
      </c>
      <c r="AI180" s="100"/>
      <c r="AJ180" s="100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</row>
    <row r="181" spans="1:109" ht="16.5" customHeight="1">
      <c r="A181" s="139">
        <v>5</v>
      </c>
      <c r="B181" s="15" t="s">
        <v>376</v>
      </c>
      <c r="C181" s="15" t="s">
        <v>138</v>
      </c>
      <c r="D181" s="15" t="s">
        <v>400</v>
      </c>
      <c r="E181" s="4">
        <v>2005</v>
      </c>
      <c r="F181" s="164" t="s">
        <v>292</v>
      </c>
      <c r="G181" s="95"/>
      <c r="H181" s="95"/>
      <c r="I181" s="40"/>
      <c r="J181" s="40"/>
      <c r="K181" s="40"/>
      <c r="L181" s="40"/>
      <c r="M181" s="74"/>
      <c r="N181" s="74"/>
      <c r="O181" s="74"/>
      <c r="P181" s="74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>
        <v>6</v>
      </c>
      <c r="AB181" s="40">
        <v>42</v>
      </c>
      <c r="AC181" s="40">
        <v>4</v>
      </c>
      <c r="AD181" s="40">
        <v>45</v>
      </c>
      <c r="AE181" s="40">
        <v>5</v>
      </c>
      <c r="AF181" s="40">
        <v>21.75</v>
      </c>
      <c r="AG181" s="68">
        <f t="shared" si="6"/>
        <v>108.75</v>
      </c>
      <c r="AH181" s="86">
        <v>5</v>
      </c>
      <c r="AI181" s="100"/>
      <c r="AJ181" s="100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</row>
    <row r="182" spans="1:109" ht="16.5" customHeight="1">
      <c r="A182" s="74">
        <v>6</v>
      </c>
      <c r="B182" s="15" t="s">
        <v>186</v>
      </c>
      <c r="C182" s="15" t="s">
        <v>305</v>
      </c>
      <c r="D182" s="15" t="s">
        <v>314</v>
      </c>
      <c r="E182" s="4">
        <v>2005</v>
      </c>
      <c r="F182" s="164"/>
      <c r="G182" s="95"/>
      <c r="H182" s="95"/>
      <c r="I182" s="40"/>
      <c r="J182" s="40"/>
      <c r="K182" s="40">
        <v>7</v>
      </c>
      <c r="L182" s="40">
        <v>40.5</v>
      </c>
      <c r="M182" s="74"/>
      <c r="N182" s="74"/>
      <c r="O182" s="74"/>
      <c r="P182" s="74"/>
      <c r="Q182" s="40"/>
      <c r="R182" s="40"/>
      <c r="S182" s="40"/>
      <c r="T182" s="40"/>
      <c r="U182" s="40">
        <v>9</v>
      </c>
      <c r="V182" s="40">
        <v>37.5</v>
      </c>
      <c r="W182" s="40">
        <v>6</v>
      </c>
      <c r="X182" s="40">
        <v>21</v>
      </c>
      <c r="Y182" s="40"/>
      <c r="Z182" s="40"/>
      <c r="AA182" s="40"/>
      <c r="AB182" s="40"/>
      <c r="AC182" s="40"/>
      <c r="AD182" s="40"/>
      <c r="AE182" s="40"/>
      <c r="AF182" s="40"/>
      <c r="AG182" s="68">
        <f t="shared" si="6"/>
        <v>99</v>
      </c>
      <c r="AH182" s="258">
        <v>6</v>
      </c>
      <c r="AI182" s="100"/>
      <c r="AJ182" s="100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</row>
    <row r="183" spans="1:109" ht="18">
      <c r="A183" s="139">
        <v>7</v>
      </c>
      <c r="B183" s="15" t="s">
        <v>382</v>
      </c>
      <c r="C183" s="15" t="s">
        <v>138</v>
      </c>
      <c r="D183" s="15" t="s">
        <v>399</v>
      </c>
      <c r="E183" s="4">
        <v>2004</v>
      </c>
      <c r="F183" s="164" t="s">
        <v>392</v>
      </c>
      <c r="G183" s="95"/>
      <c r="H183" s="95"/>
      <c r="I183" s="40"/>
      <c r="J183" s="40"/>
      <c r="K183" s="40"/>
      <c r="L183" s="40"/>
      <c r="M183" s="74"/>
      <c r="N183" s="74"/>
      <c r="O183" s="74"/>
      <c r="P183" s="74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>
        <v>5</v>
      </c>
      <c r="AB183" s="40">
        <v>43.5</v>
      </c>
      <c r="AC183" s="40">
        <v>5</v>
      </c>
      <c r="AD183" s="40">
        <v>43.5</v>
      </c>
      <c r="AE183" s="40"/>
      <c r="AF183" s="40"/>
      <c r="AG183" s="68">
        <f t="shared" si="6"/>
        <v>87</v>
      </c>
      <c r="AH183" s="86">
        <v>7</v>
      </c>
      <c r="AI183" s="100"/>
      <c r="AJ183" s="100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</row>
    <row r="184" spans="1:109" ht="18">
      <c r="A184" s="74">
        <v>8</v>
      </c>
      <c r="B184" s="15" t="s">
        <v>26</v>
      </c>
      <c r="C184" s="15" t="s">
        <v>18</v>
      </c>
      <c r="D184" s="15" t="s">
        <v>127</v>
      </c>
      <c r="E184" s="4">
        <v>2005</v>
      </c>
      <c r="F184" s="164"/>
      <c r="G184" s="95"/>
      <c r="H184" s="95"/>
      <c r="I184" s="40"/>
      <c r="J184" s="40"/>
      <c r="K184" s="40">
        <v>2</v>
      </c>
      <c r="L184" s="40">
        <v>48</v>
      </c>
      <c r="M184" s="74"/>
      <c r="N184" s="74"/>
      <c r="O184" s="74"/>
      <c r="P184" s="74"/>
      <c r="Q184" s="40"/>
      <c r="R184" s="40"/>
      <c r="S184" s="40"/>
      <c r="T184" s="40"/>
      <c r="U184" s="40">
        <v>24</v>
      </c>
      <c r="V184" s="40">
        <v>22</v>
      </c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68">
        <f t="shared" si="6"/>
        <v>70</v>
      </c>
      <c r="AH184" s="258">
        <v>8</v>
      </c>
      <c r="AI184" s="100"/>
      <c r="AJ184" s="100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</row>
    <row r="185" spans="1:109" ht="18">
      <c r="A185" s="139">
        <v>9</v>
      </c>
      <c r="B185" s="15" t="s">
        <v>17</v>
      </c>
      <c r="C185" s="15" t="s">
        <v>18</v>
      </c>
      <c r="D185" s="15" t="s">
        <v>232</v>
      </c>
      <c r="E185" s="4">
        <v>2005</v>
      </c>
      <c r="F185" s="164"/>
      <c r="G185" s="95"/>
      <c r="H185" s="95"/>
      <c r="I185" s="40"/>
      <c r="J185" s="40"/>
      <c r="K185" s="40"/>
      <c r="L185" s="40"/>
      <c r="M185" s="74"/>
      <c r="N185" s="74"/>
      <c r="O185" s="74"/>
      <c r="P185" s="74"/>
      <c r="Q185" s="40"/>
      <c r="R185" s="40"/>
      <c r="S185" s="40"/>
      <c r="T185" s="40"/>
      <c r="U185" s="40">
        <v>18</v>
      </c>
      <c r="V185" s="40">
        <v>28</v>
      </c>
      <c r="W185" s="40">
        <v>9</v>
      </c>
      <c r="X185" s="40">
        <v>18.75</v>
      </c>
      <c r="Y185" s="40"/>
      <c r="Z185" s="40"/>
      <c r="AA185" s="40"/>
      <c r="AB185" s="40"/>
      <c r="AC185" s="40"/>
      <c r="AD185" s="40"/>
      <c r="AE185" s="40"/>
      <c r="AF185" s="40"/>
      <c r="AG185" s="68">
        <f t="shared" si="6"/>
        <v>46.75</v>
      </c>
      <c r="AH185" s="86">
        <v>9</v>
      </c>
      <c r="AI185" s="100"/>
      <c r="AJ185" s="100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</row>
    <row r="186" spans="1:109" ht="18">
      <c r="A186" s="74">
        <v>10</v>
      </c>
      <c r="B186" s="15" t="s">
        <v>382</v>
      </c>
      <c r="C186" s="15" t="s">
        <v>138</v>
      </c>
      <c r="D186" s="15" t="s">
        <v>401</v>
      </c>
      <c r="E186" s="4">
        <v>2004</v>
      </c>
      <c r="F186" s="164" t="s">
        <v>50</v>
      </c>
      <c r="G186" s="95"/>
      <c r="H186" s="95"/>
      <c r="I186" s="40"/>
      <c r="J186" s="40"/>
      <c r="K186" s="40"/>
      <c r="L186" s="40"/>
      <c r="M186" s="74"/>
      <c r="N186" s="74"/>
      <c r="O186" s="74"/>
      <c r="P186" s="74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>
        <v>7</v>
      </c>
      <c r="AB186" s="40">
        <v>40.5</v>
      </c>
      <c r="AC186" s="40"/>
      <c r="AD186" s="40"/>
      <c r="AE186" s="40"/>
      <c r="AF186" s="40"/>
      <c r="AG186" s="68">
        <f t="shared" si="6"/>
        <v>40.5</v>
      </c>
      <c r="AH186" s="258">
        <v>10</v>
      </c>
      <c r="AI186" s="100"/>
      <c r="AJ186" s="100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</row>
    <row r="187" spans="6:33" ht="12.75">
      <c r="F187" s="167"/>
      <c r="G187" s="98"/>
      <c r="H187" s="98"/>
      <c r="I187" s="98"/>
      <c r="J187" s="98"/>
      <c r="W187" s="97"/>
      <c r="X187" s="97"/>
      <c r="AG187"/>
    </row>
  </sheetData>
  <sheetProtection/>
  <mergeCells count="34">
    <mergeCell ref="Y3:Z3"/>
    <mergeCell ref="U3:V3"/>
    <mergeCell ref="M3:N3"/>
    <mergeCell ref="S3:T3"/>
    <mergeCell ref="M2:P2"/>
    <mergeCell ref="Q2:T2"/>
    <mergeCell ref="U2:X2"/>
    <mergeCell ref="O3:P3"/>
    <mergeCell ref="A145:E145"/>
    <mergeCell ref="G3:H3"/>
    <mergeCell ref="D2:D4"/>
    <mergeCell ref="E2:E4"/>
    <mergeCell ref="A121:E121"/>
    <mergeCell ref="A83:E83"/>
    <mergeCell ref="A38:E38"/>
    <mergeCell ref="A5:E5"/>
    <mergeCell ref="A2:A4"/>
    <mergeCell ref="B2:B4"/>
    <mergeCell ref="AH2:AH4"/>
    <mergeCell ref="AA3:AB3"/>
    <mergeCell ref="W3:X3"/>
    <mergeCell ref="Q3:R3"/>
    <mergeCell ref="AC3:AD3"/>
    <mergeCell ref="AE3:AF3"/>
    <mergeCell ref="AC2:AF2"/>
    <mergeCell ref="Y2:Z2"/>
    <mergeCell ref="AA2:AB2"/>
    <mergeCell ref="AG2:AG4"/>
    <mergeCell ref="F2:F4"/>
    <mergeCell ref="I3:J3"/>
    <mergeCell ref="K3:L3"/>
    <mergeCell ref="G2:J2"/>
    <mergeCell ref="C2:C4"/>
    <mergeCell ref="K2:L2"/>
  </mergeCells>
  <printOptions/>
  <pageMargins left="0.7" right="0.7" top="0.75" bottom="0.75" header="0.3" footer="0.3"/>
  <pageSetup horizontalDpi="600" verticalDpi="600" orientation="portrait" scale="78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64"/>
  <sheetViews>
    <sheetView zoomScale="90" zoomScaleNormal="90" zoomScaleSheetLayoutView="70" zoomScalePageLayoutView="0" workbookViewId="0" topLeftCell="A1">
      <pane xSplit="6" ySplit="4" topLeftCell="AQ4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39" sqref="F39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24.00390625" style="2" customWidth="1"/>
    <col min="4" max="4" width="2.57421875" style="2" hidden="1" customWidth="1"/>
    <col min="5" max="5" width="9.8515625" style="2" customWidth="1"/>
    <col min="6" max="7" width="7.28125" style="2" customWidth="1"/>
    <col min="8" max="8" width="7.140625" style="2" customWidth="1"/>
    <col min="9" max="9" width="6.8515625" style="2" customWidth="1"/>
    <col min="10" max="10" width="7.140625" style="2" customWidth="1"/>
    <col min="11" max="12" width="5.7109375" style="2" customWidth="1"/>
    <col min="13" max="14" width="7.140625" style="2" customWidth="1"/>
    <col min="15" max="15" width="5.7109375" style="2" customWidth="1"/>
    <col min="16" max="16" width="7.140625" style="2" customWidth="1"/>
    <col min="17" max="17" width="5.7109375" style="2" hidden="1" customWidth="1"/>
    <col min="18" max="18" width="7.28125" style="2" hidden="1" customWidth="1"/>
    <col min="19" max="19" width="5.7109375" style="2" hidden="1" customWidth="1"/>
    <col min="20" max="20" width="7.7109375" style="2" hidden="1" customWidth="1"/>
    <col min="21" max="21" width="5.7109375" style="2" customWidth="1"/>
    <col min="22" max="22" width="8.00390625" style="2" customWidth="1"/>
    <col min="23" max="23" width="5.7109375" style="2" customWidth="1"/>
    <col min="24" max="24" width="7.00390625" style="2" customWidth="1"/>
    <col min="25" max="32" width="7.140625" style="2" customWidth="1"/>
    <col min="33" max="33" width="5.7109375" style="2" customWidth="1"/>
    <col min="34" max="34" width="7.421875" style="2" customWidth="1"/>
    <col min="35" max="36" width="5.7109375" style="2" customWidth="1"/>
    <col min="37" max="37" width="5.00390625" style="9" customWidth="1"/>
    <col min="38" max="38" width="7.00390625" style="2" customWidth="1"/>
    <col min="39" max="39" width="7.28125" style="9" hidden="1" customWidth="1"/>
    <col min="40" max="40" width="5.421875" style="2" hidden="1" customWidth="1"/>
    <col min="41" max="41" width="6.421875" style="2" customWidth="1"/>
    <col min="42" max="42" width="8.57421875" style="2" customWidth="1"/>
    <col min="43" max="43" width="5.7109375" style="2" customWidth="1"/>
    <col min="44" max="44" width="8.140625" style="2" customWidth="1"/>
    <col min="45" max="46" width="5.7109375" style="2" customWidth="1"/>
    <col min="47" max="48" width="5.7109375" style="2" hidden="1" customWidth="1"/>
    <col min="49" max="49" width="11.00390625" style="145" customWidth="1"/>
    <col min="50" max="50" width="9.421875" style="2" customWidth="1"/>
    <col min="51" max="16384" width="9.140625" style="2" customWidth="1"/>
  </cols>
  <sheetData>
    <row r="1" spans="1:129" ht="14.25" customHeight="1">
      <c r="A1" s="275" t="s">
        <v>289</v>
      </c>
      <c r="B1" s="276"/>
      <c r="C1" s="276"/>
      <c r="D1" s="276"/>
      <c r="E1" s="276"/>
      <c r="F1" s="276"/>
      <c r="G1" s="276"/>
      <c r="H1" s="276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8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</row>
    <row r="2" spans="1:129" ht="44.25" customHeight="1">
      <c r="A2" s="279"/>
      <c r="B2" s="280"/>
      <c r="C2" s="280"/>
      <c r="D2" s="280"/>
      <c r="E2" s="280"/>
      <c r="F2" s="280"/>
      <c r="G2" s="280"/>
      <c r="H2" s="280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</row>
    <row r="3" spans="1:129" s="1" customFormat="1" ht="50.25" customHeight="1">
      <c r="A3" s="263" t="s">
        <v>1</v>
      </c>
      <c r="B3" s="263" t="s">
        <v>2</v>
      </c>
      <c r="C3" s="263" t="s">
        <v>4</v>
      </c>
      <c r="D3" s="263" t="s">
        <v>5</v>
      </c>
      <c r="E3" s="263" t="s">
        <v>6</v>
      </c>
      <c r="F3" s="263" t="s">
        <v>7</v>
      </c>
      <c r="G3" s="293" t="s">
        <v>170</v>
      </c>
      <c r="H3" s="294"/>
      <c r="I3" s="287" t="s">
        <v>155</v>
      </c>
      <c r="J3" s="288"/>
      <c r="K3" s="288"/>
      <c r="L3" s="288"/>
      <c r="M3" s="291" t="s">
        <v>150</v>
      </c>
      <c r="N3" s="270"/>
      <c r="O3" s="289" t="s">
        <v>157</v>
      </c>
      <c r="P3" s="289"/>
      <c r="Q3" s="271" t="s">
        <v>158</v>
      </c>
      <c r="R3" s="271"/>
      <c r="S3" s="271"/>
      <c r="T3" s="271"/>
      <c r="U3" s="271" t="s">
        <v>199</v>
      </c>
      <c r="V3" s="271"/>
      <c r="W3" s="271"/>
      <c r="X3" s="271"/>
      <c r="Y3" s="284" t="s">
        <v>152</v>
      </c>
      <c r="Z3" s="285"/>
      <c r="AA3" s="285"/>
      <c r="AB3" s="285"/>
      <c r="AC3" s="285"/>
      <c r="AD3" s="285"/>
      <c r="AE3" s="285"/>
      <c r="AF3" s="286"/>
      <c r="AG3" s="272" t="s">
        <v>371</v>
      </c>
      <c r="AH3" s="272"/>
      <c r="AI3" s="272"/>
      <c r="AJ3" s="272"/>
      <c r="AK3" s="283" t="s">
        <v>380</v>
      </c>
      <c r="AL3" s="318"/>
      <c r="AM3" s="273" t="s">
        <v>302</v>
      </c>
      <c r="AN3" s="314"/>
      <c r="AO3" s="271" t="s">
        <v>165</v>
      </c>
      <c r="AP3" s="270"/>
      <c r="AQ3" s="283" t="s">
        <v>149</v>
      </c>
      <c r="AR3" s="272"/>
      <c r="AS3" s="272"/>
      <c r="AT3" s="272"/>
      <c r="AU3" s="315"/>
      <c r="AV3" s="290"/>
      <c r="AW3" s="316" t="s">
        <v>8</v>
      </c>
      <c r="AX3" s="289" t="s">
        <v>9</v>
      </c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</row>
    <row r="4" spans="1:129" ht="56.25" customHeight="1">
      <c r="A4" s="263"/>
      <c r="B4" s="263"/>
      <c r="C4" s="263"/>
      <c r="D4" s="263"/>
      <c r="E4" s="263"/>
      <c r="F4" s="263"/>
      <c r="G4" s="263" t="s">
        <v>162</v>
      </c>
      <c r="H4" s="263"/>
      <c r="I4" s="267" t="s">
        <v>162</v>
      </c>
      <c r="J4" s="268"/>
      <c r="K4" s="263" t="s">
        <v>156</v>
      </c>
      <c r="L4" s="263"/>
      <c r="M4" s="292" t="s">
        <v>171</v>
      </c>
      <c r="N4" s="290"/>
      <c r="O4" s="263" t="s">
        <v>182</v>
      </c>
      <c r="P4" s="263"/>
      <c r="Q4" s="263" t="s">
        <v>159</v>
      </c>
      <c r="R4" s="263"/>
      <c r="S4" s="263" t="s">
        <v>160</v>
      </c>
      <c r="T4" s="263"/>
      <c r="U4" s="263" t="s">
        <v>48</v>
      </c>
      <c r="V4" s="263"/>
      <c r="W4" s="263" t="s">
        <v>161</v>
      </c>
      <c r="X4" s="263"/>
      <c r="Y4" s="269" t="s">
        <v>154</v>
      </c>
      <c r="Z4" s="270"/>
      <c r="AA4" s="269" t="s">
        <v>153</v>
      </c>
      <c r="AB4" s="270"/>
      <c r="AC4" s="269" t="s">
        <v>154</v>
      </c>
      <c r="AD4" s="270"/>
      <c r="AE4" s="269" t="s">
        <v>154</v>
      </c>
      <c r="AF4" s="270"/>
      <c r="AG4" s="263" t="s">
        <v>162</v>
      </c>
      <c r="AH4" s="263"/>
      <c r="AI4" s="263" t="s">
        <v>163</v>
      </c>
      <c r="AJ4" s="263"/>
      <c r="AK4" s="267" t="s">
        <v>164</v>
      </c>
      <c r="AL4" s="268"/>
      <c r="AM4" s="267" t="s">
        <v>46</v>
      </c>
      <c r="AN4" s="268"/>
      <c r="AO4" s="267" t="s">
        <v>166</v>
      </c>
      <c r="AP4" s="268"/>
      <c r="AQ4" s="267" t="s">
        <v>167</v>
      </c>
      <c r="AR4" s="290"/>
      <c r="AS4" s="263" t="s">
        <v>168</v>
      </c>
      <c r="AT4" s="263"/>
      <c r="AU4" s="267" t="s">
        <v>169</v>
      </c>
      <c r="AV4" s="290"/>
      <c r="AW4" s="317"/>
      <c r="AX4" s="289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</row>
    <row r="5" spans="1:129" ht="12.75" customHeight="1" thickBot="1">
      <c r="A5" s="264"/>
      <c r="B5" s="264"/>
      <c r="C5" s="264"/>
      <c r="D5" s="264"/>
      <c r="E5" s="264"/>
      <c r="F5" s="264"/>
      <c r="G5" s="42" t="s">
        <v>0</v>
      </c>
      <c r="H5" s="42" t="s">
        <v>10</v>
      </c>
      <c r="I5" s="42" t="s">
        <v>0</v>
      </c>
      <c r="J5" s="42" t="s">
        <v>10</v>
      </c>
      <c r="K5" s="42" t="s">
        <v>0</v>
      </c>
      <c r="L5" s="42" t="s">
        <v>10</v>
      </c>
      <c r="M5" s="91" t="s">
        <v>0</v>
      </c>
      <c r="N5" s="91" t="s">
        <v>151</v>
      </c>
      <c r="O5" s="42" t="s">
        <v>0</v>
      </c>
      <c r="P5" s="42" t="s">
        <v>10</v>
      </c>
      <c r="Q5" s="42" t="s">
        <v>0</v>
      </c>
      <c r="R5" s="42" t="s">
        <v>10</v>
      </c>
      <c r="S5" s="42" t="s">
        <v>0</v>
      </c>
      <c r="T5" s="42" t="s">
        <v>10</v>
      </c>
      <c r="U5" s="42" t="s">
        <v>0</v>
      </c>
      <c r="V5" s="42" t="s">
        <v>10</v>
      </c>
      <c r="W5" s="42" t="s">
        <v>0</v>
      </c>
      <c r="X5" s="42" t="s">
        <v>10</v>
      </c>
      <c r="Y5" s="91"/>
      <c r="Z5" s="91"/>
      <c r="AA5" s="91"/>
      <c r="AB5" s="91"/>
      <c r="AC5" s="91"/>
      <c r="AD5" s="91"/>
      <c r="AE5" s="91"/>
      <c r="AF5" s="91"/>
      <c r="AG5" s="42" t="s">
        <v>0</v>
      </c>
      <c r="AH5" s="42" t="s">
        <v>10</v>
      </c>
      <c r="AI5" s="42" t="s">
        <v>0</v>
      </c>
      <c r="AJ5" s="42" t="s">
        <v>10</v>
      </c>
      <c r="AK5" s="42" t="s">
        <v>0</v>
      </c>
      <c r="AL5" s="42" t="s">
        <v>10</v>
      </c>
      <c r="AM5" s="42" t="s">
        <v>0</v>
      </c>
      <c r="AN5" s="42" t="s">
        <v>10</v>
      </c>
      <c r="AO5" s="42" t="s">
        <v>0</v>
      </c>
      <c r="AP5" s="42" t="s">
        <v>10</v>
      </c>
      <c r="AQ5" s="42" t="s">
        <v>0</v>
      </c>
      <c r="AR5" s="42" t="s">
        <v>10</v>
      </c>
      <c r="AS5" s="42" t="s">
        <v>0</v>
      </c>
      <c r="AT5" s="42" t="s">
        <v>151</v>
      </c>
      <c r="AU5" s="42" t="s">
        <v>0</v>
      </c>
      <c r="AV5" s="42" t="s">
        <v>151</v>
      </c>
      <c r="AW5" s="317"/>
      <c r="AX5" s="289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</row>
    <row r="6" spans="1:129" ht="27.75" customHeight="1" thickBot="1">
      <c r="A6" s="195"/>
      <c r="B6" s="197"/>
      <c r="C6" s="198" t="s">
        <v>284</v>
      </c>
      <c r="D6" s="196"/>
      <c r="E6" s="196"/>
      <c r="F6" s="19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146"/>
      <c r="AX6" s="24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</row>
    <row r="7" spans="1:80" ht="14.25" customHeight="1">
      <c r="A7" s="13">
        <v>1</v>
      </c>
      <c r="B7" s="72" t="s">
        <v>26</v>
      </c>
      <c r="C7" s="72" t="s">
        <v>319</v>
      </c>
      <c r="D7" s="230" t="s">
        <v>319</v>
      </c>
      <c r="E7" s="13">
        <v>1995</v>
      </c>
      <c r="F7" s="13"/>
      <c r="G7" s="227"/>
      <c r="H7" s="34"/>
      <c r="I7" s="34"/>
      <c r="J7" s="34"/>
      <c r="K7" s="34"/>
      <c r="L7" s="34"/>
      <c r="M7" s="35"/>
      <c r="N7" s="34"/>
      <c r="O7" s="34">
        <v>5</v>
      </c>
      <c r="P7" s="34">
        <v>65.25</v>
      </c>
      <c r="Q7" s="35"/>
      <c r="R7" s="34"/>
      <c r="S7" s="35"/>
      <c r="T7" s="33"/>
      <c r="U7" s="35">
        <v>9</v>
      </c>
      <c r="V7" s="34">
        <v>75</v>
      </c>
      <c r="W7" s="35">
        <v>5</v>
      </c>
      <c r="X7" s="33">
        <v>43.5</v>
      </c>
      <c r="Y7" s="35">
        <v>3</v>
      </c>
      <c r="Z7" s="34">
        <v>69.75</v>
      </c>
      <c r="AA7" s="32">
        <v>1</v>
      </c>
      <c r="AB7" s="32">
        <v>75</v>
      </c>
      <c r="AC7" s="32">
        <v>1</v>
      </c>
      <c r="AD7" s="32">
        <v>75</v>
      </c>
      <c r="AE7" s="35">
        <v>1</v>
      </c>
      <c r="AF7" s="33">
        <v>75</v>
      </c>
      <c r="AG7" s="67"/>
      <c r="AH7" s="43"/>
      <c r="AI7" s="232"/>
      <c r="AJ7" s="232"/>
      <c r="AK7" s="71">
        <v>10</v>
      </c>
      <c r="AL7" s="71">
        <v>54</v>
      </c>
      <c r="AM7" s="78"/>
      <c r="AN7" s="78"/>
      <c r="AO7" s="78"/>
      <c r="AP7" s="78"/>
      <c r="AQ7" s="71">
        <v>5</v>
      </c>
      <c r="AR7" s="71">
        <v>65.25</v>
      </c>
      <c r="AS7" s="71">
        <v>2</v>
      </c>
      <c r="AT7" s="71">
        <v>36</v>
      </c>
      <c r="AU7" s="78"/>
      <c r="AV7" s="78"/>
      <c r="AW7" s="240">
        <f aca="true" t="shared" si="0" ref="AW7:AW18">H7+J7+L7+N7+P7+R7+T7+V7+X7+Z7+AB7+AD7+AF7+AH7+AJ7+AL7+AN7+AP7+AR7+AT7+AV7</f>
        <v>633.75</v>
      </c>
      <c r="AX7" s="258">
        <v>1</v>
      </c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62"/>
      <c r="BU7" s="62"/>
      <c r="BV7" s="62"/>
      <c r="BW7" s="62"/>
      <c r="BX7" s="62"/>
      <c r="BY7" s="62"/>
      <c r="BZ7" s="62"/>
      <c r="CA7" s="62"/>
      <c r="CB7" s="62"/>
    </row>
    <row r="8" spans="1:129" ht="15" customHeight="1" hidden="1">
      <c r="A8" s="4">
        <v>2</v>
      </c>
      <c r="B8" s="52" t="s">
        <v>20</v>
      </c>
      <c r="C8" s="52" t="s">
        <v>16</v>
      </c>
      <c r="D8" s="47" t="s">
        <v>12</v>
      </c>
      <c r="E8" s="53">
        <v>1993</v>
      </c>
      <c r="F8" s="12" t="s">
        <v>11</v>
      </c>
      <c r="G8" s="39"/>
      <c r="H8" s="37"/>
      <c r="I8" s="39"/>
      <c r="J8" s="37"/>
      <c r="K8" s="36"/>
      <c r="L8" s="36"/>
      <c r="M8" s="33"/>
      <c r="N8" s="33"/>
      <c r="O8" s="36"/>
      <c r="P8" s="36"/>
      <c r="Q8" s="39"/>
      <c r="R8" s="38"/>
      <c r="S8" s="39"/>
      <c r="T8" s="37"/>
      <c r="U8" s="38"/>
      <c r="V8" s="38"/>
      <c r="W8" s="39"/>
      <c r="X8" s="38"/>
      <c r="Y8" s="33"/>
      <c r="Z8" s="33"/>
      <c r="AA8" s="33"/>
      <c r="AB8" s="33"/>
      <c r="AC8" s="33"/>
      <c r="AD8" s="33"/>
      <c r="AE8" s="33"/>
      <c r="AF8" s="33"/>
      <c r="AG8" s="38"/>
      <c r="AH8" s="38"/>
      <c r="AI8" s="39"/>
      <c r="AJ8" s="38"/>
      <c r="AK8" s="37"/>
      <c r="AL8" s="37"/>
      <c r="AM8" s="30"/>
      <c r="AN8" s="30"/>
      <c r="AO8" s="37"/>
      <c r="AP8" s="37"/>
      <c r="AQ8" s="38"/>
      <c r="AR8" s="38"/>
      <c r="AS8" s="39"/>
      <c r="AT8" s="38"/>
      <c r="AU8" s="38"/>
      <c r="AV8" s="38"/>
      <c r="AW8" s="240">
        <f t="shared" si="0"/>
        <v>0</v>
      </c>
      <c r="AX8" s="25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</row>
    <row r="9" spans="1:141" s="8" customFormat="1" ht="15" customHeight="1" hidden="1">
      <c r="A9" s="43">
        <v>3</v>
      </c>
      <c r="B9" s="52" t="s">
        <v>26</v>
      </c>
      <c r="C9" s="52" t="s">
        <v>79</v>
      </c>
      <c r="D9" s="47"/>
      <c r="E9" s="53">
        <v>1995</v>
      </c>
      <c r="F9" s="54" t="s">
        <v>15</v>
      </c>
      <c r="G9" s="39"/>
      <c r="H9" s="37"/>
      <c r="I9" s="39"/>
      <c r="J9" s="37"/>
      <c r="K9" s="36"/>
      <c r="L9" s="36"/>
      <c r="M9" s="33"/>
      <c r="N9" s="33"/>
      <c r="O9" s="36"/>
      <c r="P9" s="36"/>
      <c r="Q9" s="39"/>
      <c r="R9" s="38"/>
      <c r="S9" s="39"/>
      <c r="T9" s="37"/>
      <c r="U9" s="38"/>
      <c r="V9" s="38"/>
      <c r="W9" s="39"/>
      <c r="X9" s="38"/>
      <c r="Y9" s="33"/>
      <c r="Z9" s="33"/>
      <c r="AA9" s="33"/>
      <c r="AB9" s="33"/>
      <c r="AC9" s="33"/>
      <c r="AD9" s="33"/>
      <c r="AE9" s="33"/>
      <c r="AF9" s="33"/>
      <c r="AG9" s="38"/>
      <c r="AH9" s="38"/>
      <c r="AI9" s="39"/>
      <c r="AJ9" s="38"/>
      <c r="AK9" s="37"/>
      <c r="AL9" s="37"/>
      <c r="AM9" s="57"/>
      <c r="AN9" s="57"/>
      <c r="AO9" s="37"/>
      <c r="AP9" s="37"/>
      <c r="AQ9" s="38"/>
      <c r="AR9" s="38"/>
      <c r="AS9" s="35"/>
      <c r="AT9" s="34"/>
      <c r="AU9" s="34"/>
      <c r="AV9" s="34"/>
      <c r="AW9" s="240">
        <f t="shared" si="0"/>
        <v>0</v>
      </c>
      <c r="AX9" s="25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1:129" s="8" customFormat="1" ht="15" customHeight="1" hidden="1">
      <c r="A10" s="4">
        <v>4</v>
      </c>
      <c r="B10" s="7" t="s">
        <v>17</v>
      </c>
      <c r="C10" s="7" t="s">
        <v>54</v>
      </c>
      <c r="D10" s="3"/>
      <c r="E10" s="11">
        <v>1987</v>
      </c>
      <c r="F10" s="12" t="s">
        <v>11</v>
      </c>
      <c r="G10" s="39"/>
      <c r="H10" s="37"/>
      <c r="I10" s="39"/>
      <c r="J10" s="37"/>
      <c r="K10" s="36"/>
      <c r="L10" s="36"/>
      <c r="M10" s="33"/>
      <c r="N10" s="33"/>
      <c r="O10" s="36"/>
      <c r="P10" s="36"/>
      <c r="Q10" s="39"/>
      <c r="R10" s="34"/>
      <c r="S10" s="39"/>
      <c r="T10" s="37"/>
      <c r="U10" s="38"/>
      <c r="V10" s="38"/>
      <c r="W10" s="39"/>
      <c r="X10" s="38"/>
      <c r="Y10" s="33"/>
      <c r="Z10" s="33"/>
      <c r="AA10" s="33"/>
      <c r="AB10" s="33"/>
      <c r="AC10" s="33"/>
      <c r="AD10" s="33"/>
      <c r="AE10" s="33"/>
      <c r="AF10" s="33"/>
      <c r="AG10" s="38"/>
      <c r="AH10" s="38"/>
      <c r="AI10" s="39"/>
      <c r="AJ10" s="38"/>
      <c r="AK10" s="37"/>
      <c r="AL10" s="37"/>
      <c r="AM10" s="57"/>
      <c r="AN10" s="57"/>
      <c r="AO10" s="37"/>
      <c r="AP10" s="37"/>
      <c r="AQ10" s="38"/>
      <c r="AR10" s="38"/>
      <c r="AS10" s="35"/>
      <c r="AT10" s="34"/>
      <c r="AU10" s="34"/>
      <c r="AV10" s="34"/>
      <c r="AW10" s="240">
        <f t="shared" si="0"/>
        <v>0</v>
      </c>
      <c r="AX10" s="25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s="8" customFormat="1" ht="15" customHeight="1" hidden="1">
      <c r="A11" s="43">
        <v>5</v>
      </c>
      <c r="B11" s="7" t="s">
        <v>75</v>
      </c>
      <c r="C11" s="7" t="s">
        <v>176</v>
      </c>
      <c r="D11" s="3"/>
      <c r="E11" s="11">
        <v>1990</v>
      </c>
      <c r="F11" s="12" t="s">
        <v>15</v>
      </c>
      <c r="G11" s="39"/>
      <c r="H11" s="37"/>
      <c r="I11" s="39"/>
      <c r="J11" s="37"/>
      <c r="K11" s="39"/>
      <c r="L11" s="38"/>
      <c r="M11" s="33"/>
      <c r="N11" s="33"/>
      <c r="O11" s="36"/>
      <c r="P11" s="36"/>
      <c r="Q11" s="39"/>
      <c r="R11" s="34"/>
      <c r="S11" s="39"/>
      <c r="T11" s="37"/>
      <c r="U11" s="36"/>
      <c r="V11" s="36"/>
      <c r="W11" s="36"/>
      <c r="X11" s="36"/>
      <c r="Y11" s="33"/>
      <c r="Z11" s="33"/>
      <c r="AA11" s="33"/>
      <c r="AB11" s="33"/>
      <c r="AC11" s="33"/>
      <c r="AD11" s="33"/>
      <c r="AE11" s="33"/>
      <c r="AF11" s="33"/>
      <c r="AG11" s="38"/>
      <c r="AH11" s="38"/>
      <c r="AI11" s="39"/>
      <c r="AJ11" s="38"/>
      <c r="AK11" s="37"/>
      <c r="AL11" s="37"/>
      <c r="AM11" s="57"/>
      <c r="AN11" s="57"/>
      <c r="AO11" s="37"/>
      <c r="AP11" s="37"/>
      <c r="AQ11" s="38"/>
      <c r="AR11" s="38"/>
      <c r="AS11" s="35"/>
      <c r="AT11" s="34"/>
      <c r="AU11" s="34"/>
      <c r="AV11" s="34"/>
      <c r="AW11" s="240">
        <f t="shared" si="0"/>
        <v>0</v>
      </c>
      <c r="AX11" s="25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s="8" customFormat="1" ht="15" customHeight="1" hidden="1">
      <c r="A12" s="4">
        <v>6</v>
      </c>
      <c r="B12" s="52" t="s">
        <v>75</v>
      </c>
      <c r="C12" s="52" t="s">
        <v>193</v>
      </c>
      <c r="D12" s="48"/>
      <c r="E12" s="53">
        <v>1989</v>
      </c>
      <c r="F12" s="54" t="s">
        <v>14</v>
      </c>
      <c r="G12" s="39"/>
      <c r="H12" s="37"/>
      <c r="I12" s="39"/>
      <c r="J12" s="37"/>
      <c r="K12" s="36"/>
      <c r="L12" s="36"/>
      <c r="M12" s="33"/>
      <c r="N12" s="33"/>
      <c r="O12" s="36"/>
      <c r="P12" s="36"/>
      <c r="Q12" s="37"/>
      <c r="R12" s="67"/>
      <c r="S12" s="39"/>
      <c r="T12" s="38"/>
      <c r="U12" s="38"/>
      <c r="V12" s="38"/>
      <c r="W12" s="39"/>
      <c r="X12" s="38"/>
      <c r="Y12" s="33"/>
      <c r="Z12" s="33"/>
      <c r="AA12" s="33"/>
      <c r="AB12" s="33"/>
      <c r="AC12" s="33"/>
      <c r="AD12" s="33"/>
      <c r="AE12" s="33"/>
      <c r="AF12" s="33"/>
      <c r="AG12" s="38"/>
      <c r="AH12" s="38"/>
      <c r="AI12" s="39"/>
      <c r="AJ12" s="38"/>
      <c r="AK12" s="37"/>
      <c r="AL12" s="37"/>
      <c r="AM12" s="57"/>
      <c r="AN12" s="57"/>
      <c r="AO12" s="37"/>
      <c r="AP12" s="37"/>
      <c r="AQ12" s="38"/>
      <c r="AR12" s="38"/>
      <c r="AS12" s="34"/>
      <c r="AT12" s="34"/>
      <c r="AU12" s="34"/>
      <c r="AV12" s="34"/>
      <c r="AW12" s="240">
        <f t="shared" si="0"/>
        <v>0</v>
      </c>
      <c r="AX12" s="25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s="8" customFormat="1" ht="15" customHeight="1" hidden="1">
      <c r="A13" s="43">
        <v>7</v>
      </c>
      <c r="B13" s="52" t="s">
        <v>55</v>
      </c>
      <c r="C13" s="52" t="s">
        <v>243</v>
      </c>
      <c r="D13" s="48"/>
      <c r="E13" s="53">
        <v>1995</v>
      </c>
      <c r="F13" s="54"/>
      <c r="G13" s="39"/>
      <c r="H13" s="37"/>
      <c r="I13" s="39"/>
      <c r="J13" s="37"/>
      <c r="K13" s="29"/>
      <c r="L13" s="29"/>
      <c r="M13" s="33"/>
      <c r="N13" s="33"/>
      <c r="O13" s="36"/>
      <c r="P13" s="36"/>
      <c r="Q13" s="39"/>
      <c r="R13" s="38"/>
      <c r="S13" s="39"/>
      <c r="T13" s="37"/>
      <c r="U13" s="36"/>
      <c r="V13" s="36"/>
      <c r="W13" s="36"/>
      <c r="X13" s="36"/>
      <c r="Y13" s="33"/>
      <c r="Z13" s="33"/>
      <c r="AA13" s="33"/>
      <c r="AB13" s="33"/>
      <c r="AC13" s="33"/>
      <c r="AD13" s="33"/>
      <c r="AE13" s="33"/>
      <c r="AF13" s="33"/>
      <c r="AG13" s="38"/>
      <c r="AH13" s="38"/>
      <c r="AI13" s="39"/>
      <c r="AJ13" s="38"/>
      <c r="AK13" s="37"/>
      <c r="AL13" s="37"/>
      <c r="AM13" s="57"/>
      <c r="AN13" s="57"/>
      <c r="AO13" s="37"/>
      <c r="AP13" s="37"/>
      <c r="AQ13" s="38"/>
      <c r="AR13" s="38"/>
      <c r="AS13" s="35"/>
      <c r="AT13" s="34"/>
      <c r="AU13" s="34"/>
      <c r="AV13" s="34"/>
      <c r="AW13" s="240">
        <f t="shared" si="0"/>
        <v>0</v>
      </c>
      <c r="AX13" s="25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s="8" customFormat="1" ht="15" customHeight="1" hidden="1">
      <c r="A14" s="4">
        <v>8</v>
      </c>
      <c r="B14" s="52" t="s">
        <v>17</v>
      </c>
      <c r="C14" s="52" t="s">
        <v>175</v>
      </c>
      <c r="D14" s="48">
        <v>1992</v>
      </c>
      <c r="E14" s="53">
        <v>1992</v>
      </c>
      <c r="F14" s="54" t="s">
        <v>11</v>
      </c>
      <c r="G14" s="39"/>
      <c r="H14" s="37"/>
      <c r="I14" s="39"/>
      <c r="J14" s="37"/>
      <c r="K14" s="35"/>
      <c r="L14" s="34"/>
      <c r="M14" s="33"/>
      <c r="N14" s="33"/>
      <c r="O14" s="36"/>
      <c r="P14" s="36"/>
      <c r="Q14" s="37"/>
      <c r="R14" s="68"/>
      <c r="S14" s="39"/>
      <c r="T14" s="38"/>
      <c r="U14" s="38"/>
      <c r="V14" s="38"/>
      <c r="W14" s="39"/>
      <c r="X14" s="38"/>
      <c r="Y14" s="33"/>
      <c r="Z14" s="33"/>
      <c r="AA14" s="33"/>
      <c r="AB14" s="33"/>
      <c r="AC14" s="33"/>
      <c r="AD14" s="33"/>
      <c r="AE14" s="33"/>
      <c r="AF14" s="33"/>
      <c r="AG14" s="38"/>
      <c r="AH14" s="38"/>
      <c r="AI14" s="39"/>
      <c r="AJ14" s="38"/>
      <c r="AK14" s="37"/>
      <c r="AL14" s="37"/>
      <c r="AM14" s="57"/>
      <c r="AN14" s="57"/>
      <c r="AO14" s="37"/>
      <c r="AP14" s="37"/>
      <c r="AQ14" s="38"/>
      <c r="AR14" s="38"/>
      <c r="AS14" s="35"/>
      <c r="AT14" s="34"/>
      <c r="AU14" s="34"/>
      <c r="AV14" s="34"/>
      <c r="AW14" s="240">
        <f t="shared" si="0"/>
        <v>0</v>
      </c>
      <c r="AX14" s="25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41" s="42" customFormat="1" ht="15" customHeight="1" hidden="1" thickBot="1">
      <c r="A15" s="91">
        <v>9</v>
      </c>
      <c r="B15" s="52" t="s">
        <v>75</v>
      </c>
      <c r="C15" s="52" t="s">
        <v>245</v>
      </c>
      <c r="D15" s="48"/>
      <c r="E15" s="53">
        <v>1994</v>
      </c>
      <c r="F15" s="54"/>
      <c r="G15" s="58"/>
      <c r="H15" s="57"/>
      <c r="I15" s="58"/>
      <c r="J15" s="57"/>
      <c r="K15" s="212"/>
      <c r="L15" s="212"/>
      <c r="M15" s="191"/>
      <c r="N15" s="191"/>
      <c r="O15" s="55"/>
      <c r="P15" s="55"/>
      <c r="Q15" s="58"/>
      <c r="R15" s="56"/>
      <c r="S15" s="58"/>
      <c r="T15" s="57"/>
      <c r="U15" s="55"/>
      <c r="V15" s="55"/>
      <c r="W15" s="55"/>
      <c r="X15" s="55"/>
      <c r="Y15" s="191"/>
      <c r="Z15" s="191"/>
      <c r="AA15" s="191"/>
      <c r="AB15" s="191"/>
      <c r="AC15" s="191"/>
      <c r="AD15" s="191"/>
      <c r="AE15" s="191"/>
      <c r="AF15" s="191"/>
      <c r="AG15" s="56"/>
      <c r="AH15" s="56"/>
      <c r="AI15" s="58"/>
      <c r="AJ15" s="56"/>
      <c r="AK15" s="57"/>
      <c r="AL15" s="57"/>
      <c r="AM15" s="57"/>
      <c r="AN15" s="57"/>
      <c r="AO15" s="57"/>
      <c r="AP15" s="57"/>
      <c r="AQ15" s="56"/>
      <c r="AR15" s="56"/>
      <c r="AS15" s="58"/>
      <c r="AT15" s="56"/>
      <c r="AU15" s="56"/>
      <c r="AV15" s="56"/>
      <c r="AW15" s="240">
        <f t="shared" si="0"/>
        <v>0</v>
      </c>
      <c r="AX15" s="25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</row>
    <row r="16" spans="1:141" s="42" customFormat="1" ht="15" customHeight="1">
      <c r="A16" s="91">
        <v>2</v>
      </c>
      <c r="B16" s="87" t="s">
        <v>26</v>
      </c>
      <c r="C16" s="87" t="s">
        <v>45</v>
      </c>
      <c r="E16" s="42">
        <v>1996</v>
      </c>
      <c r="F16" s="42">
        <v>1</v>
      </c>
      <c r="G16" s="58">
        <v>1</v>
      </c>
      <c r="H16" s="57">
        <v>75</v>
      </c>
      <c r="I16" s="58" t="s">
        <v>298</v>
      </c>
      <c r="J16" s="57">
        <v>81</v>
      </c>
      <c r="K16" s="58">
        <v>2</v>
      </c>
      <c r="L16" s="56">
        <v>48</v>
      </c>
      <c r="M16" s="191">
        <v>2</v>
      </c>
      <c r="N16" s="191">
        <v>72</v>
      </c>
      <c r="O16" s="55">
        <v>2</v>
      </c>
      <c r="P16" s="55">
        <v>72</v>
      </c>
      <c r="Q16" s="58"/>
      <c r="R16" s="56"/>
      <c r="S16" s="58"/>
      <c r="T16" s="57"/>
      <c r="U16" s="55"/>
      <c r="V16" s="55"/>
      <c r="W16" s="55"/>
      <c r="X16" s="55"/>
      <c r="Y16" s="191">
        <v>2</v>
      </c>
      <c r="Z16" s="191">
        <v>72</v>
      </c>
      <c r="AA16" s="191"/>
      <c r="AB16" s="191"/>
      <c r="AC16" s="191"/>
      <c r="AD16" s="191"/>
      <c r="AE16" s="191"/>
      <c r="AF16" s="191"/>
      <c r="AG16" s="56"/>
      <c r="AH16" s="56"/>
      <c r="AI16" s="58"/>
      <c r="AJ16" s="56"/>
      <c r="AK16" s="57"/>
      <c r="AL16" s="57"/>
      <c r="AM16" s="57"/>
      <c r="AN16" s="57"/>
      <c r="AO16" s="57"/>
      <c r="AP16" s="57"/>
      <c r="AQ16" s="56">
        <v>2</v>
      </c>
      <c r="AR16" s="56">
        <v>72</v>
      </c>
      <c r="AS16" s="58">
        <v>2</v>
      </c>
      <c r="AT16" s="56">
        <v>36</v>
      </c>
      <c r="AU16" s="56"/>
      <c r="AV16" s="56"/>
      <c r="AW16" s="240">
        <f t="shared" si="0"/>
        <v>528</v>
      </c>
      <c r="AX16" s="25">
        <v>2</v>
      </c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</row>
    <row r="17" spans="1:81" s="4" customFormat="1" ht="15" customHeight="1">
      <c r="A17" s="4">
        <v>3</v>
      </c>
      <c r="B17" s="7" t="s">
        <v>17</v>
      </c>
      <c r="C17" s="7" t="s">
        <v>54</v>
      </c>
      <c r="D17" s="3"/>
      <c r="E17" s="11">
        <v>1987</v>
      </c>
      <c r="F17" s="12" t="s">
        <v>11</v>
      </c>
      <c r="G17" s="39"/>
      <c r="H17" s="37"/>
      <c r="I17" s="39"/>
      <c r="J17" s="37"/>
      <c r="K17" s="29"/>
      <c r="L17" s="29"/>
      <c r="M17" s="37">
        <v>3</v>
      </c>
      <c r="N17" s="37">
        <v>69.75</v>
      </c>
      <c r="O17" s="36"/>
      <c r="P17" s="36"/>
      <c r="Q17" s="39"/>
      <c r="R17" s="38"/>
      <c r="S17" s="39"/>
      <c r="T17" s="37"/>
      <c r="U17" s="36">
        <v>3</v>
      </c>
      <c r="V17" s="36">
        <v>93</v>
      </c>
      <c r="W17" s="36">
        <v>1</v>
      </c>
      <c r="X17" s="36">
        <v>50</v>
      </c>
      <c r="Y17" s="37"/>
      <c r="Z17" s="37"/>
      <c r="AA17" s="37"/>
      <c r="AB17" s="37"/>
      <c r="AC17" s="37"/>
      <c r="AD17" s="37"/>
      <c r="AE17" s="37"/>
      <c r="AF17" s="37"/>
      <c r="AG17" s="38"/>
      <c r="AH17" s="38"/>
      <c r="AI17" s="39"/>
      <c r="AJ17" s="38"/>
      <c r="AK17" s="37">
        <v>5</v>
      </c>
      <c r="AL17" s="37">
        <v>65.25</v>
      </c>
      <c r="AM17" s="37"/>
      <c r="AN17" s="37"/>
      <c r="AO17" s="37"/>
      <c r="AP17" s="37"/>
      <c r="AQ17" s="38"/>
      <c r="AR17" s="38"/>
      <c r="AS17" s="39"/>
      <c r="AT17" s="38"/>
      <c r="AU17" s="38"/>
      <c r="AV17" s="38"/>
      <c r="AW17" s="240">
        <f t="shared" si="0"/>
        <v>278</v>
      </c>
      <c r="AX17" s="25">
        <v>3</v>
      </c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223"/>
    </row>
    <row r="18" spans="1:141" ht="15.75" customHeight="1">
      <c r="A18" s="4">
        <v>4</v>
      </c>
      <c r="B18" s="7" t="s">
        <v>20</v>
      </c>
      <c r="C18" s="7" t="s">
        <v>16</v>
      </c>
      <c r="D18" s="3"/>
      <c r="E18" s="11">
        <v>1993</v>
      </c>
      <c r="F18" s="12" t="s">
        <v>11</v>
      </c>
      <c r="G18" s="39"/>
      <c r="H18" s="37"/>
      <c r="I18" s="39"/>
      <c r="J18" s="37"/>
      <c r="K18" s="29"/>
      <c r="L18" s="29"/>
      <c r="M18" s="37"/>
      <c r="N18" s="37"/>
      <c r="O18" s="36"/>
      <c r="P18" s="36"/>
      <c r="Q18" s="39"/>
      <c r="R18" s="38"/>
      <c r="S18" s="39"/>
      <c r="T18" s="37"/>
      <c r="U18" s="36">
        <v>5</v>
      </c>
      <c r="V18" s="36">
        <v>87</v>
      </c>
      <c r="W18" s="36">
        <v>3</v>
      </c>
      <c r="X18" s="36">
        <v>46.5</v>
      </c>
      <c r="Y18" s="37"/>
      <c r="Z18" s="37"/>
      <c r="AA18" s="37"/>
      <c r="AB18" s="37"/>
      <c r="AC18" s="37"/>
      <c r="AD18" s="231"/>
      <c r="AE18" s="37"/>
      <c r="AF18" s="37"/>
      <c r="AG18" s="38"/>
      <c r="AH18" s="38"/>
      <c r="AI18" s="39"/>
      <c r="AJ18" s="38"/>
      <c r="AK18" s="37">
        <v>2</v>
      </c>
      <c r="AL18" s="37">
        <v>72</v>
      </c>
      <c r="AM18" s="37"/>
      <c r="AN18" s="37"/>
      <c r="AO18" s="37"/>
      <c r="AP18" s="37"/>
      <c r="AQ18" s="38">
        <v>4</v>
      </c>
      <c r="AR18" s="38">
        <v>67.5</v>
      </c>
      <c r="AS18" s="39"/>
      <c r="AT18" s="38"/>
      <c r="AU18" s="38"/>
      <c r="AV18" s="38"/>
      <c r="AW18" s="240">
        <f t="shared" si="0"/>
        <v>273</v>
      </c>
      <c r="AX18" s="25">
        <v>4</v>
      </c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</row>
    <row r="19" spans="1:129" ht="27.75" customHeight="1" thickBot="1">
      <c r="A19" s="216"/>
      <c r="B19" s="217"/>
      <c r="C19" s="218" t="s">
        <v>291</v>
      </c>
      <c r="D19" s="219"/>
      <c r="E19" s="219"/>
      <c r="F19" s="219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1"/>
      <c r="AN19" s="221"/>
      <c r="AO19" s="220"/>
      <c r="AP19" s="220"/>
      <c r="AQ19" s="220"/>
      <c r="AR19" s="220"/>
      <c r="AS19" s="220"/>
      <c r="AT19" s="220"/>
      <c r="AU19" s="220"/>
      <c r="AV19" s="220"/>
      <c r="AW19" s="241"/>
      <c r="AX19" s="24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</row>
    <row r="20" spans="1:129" ht="15" customHeight="1">
      <c r="A20" s="4">
        <v>1</v>
      </c>
      <c r="B20" s="7" t="s">
        <v>20</v>
      </c>
      <c r="C20" s="7" t="s">
        <v>29</v>
      </c>
      <c r="D20" s="3"/>
      <c r="E20" s="11">
        <v>1997</v>
      </c>
      <c r="F20" s="12" t="s">
        <v>14</v>
      </c>
      <c r="G20" s="37">
        <v>3</v>
      </c>
      <c r="H20" s="37">
        <v>69.75</v>
      </c>
      <c r="I20" s="37">
        <v>15</v>
      </c>
      <c r="J20" s="37">
        <v>62</v>
      </c>
      <c r="K20" s="37">
        <v>2</v>
      </c>
      <c r="L20" s="37">
        <v>48</v>
      </c>
      <c r="M20" s="33">
        <v>1</v>
      </c>
      <c r="N20" s="33">
        <v>75</v>
      </c>
      <c r="O20" s="37"/>
      <c r="P20" s="37"/>
      <c r="Q20" s="39"/>
      <c r="R20" s="38"/>
      <c r="S20" s="39"/>
      <c r="T20" s="37"/>
      <c r="U20" s="37">
        <v>1</v>
      </c>
      <c r="V20" s="37">
        <v>100</v>
      </c>
      <c r="W20" s="37"/>
      <c r="X20" s="37"/>
      <c r="Y20" s="33">
        <v>1</v>
      </c>
      <c r="Z20" s="33">
        <v>75</v>
      </c>
      <c r="AA20" s="33">
        <v>1</v>
      </c>
      <c r="AB20" s="33">
        <v>75</v>
      </c>
      <c r="AC20" s="33">
        <v>1</v>
      </c>
      <c r="AD20" s="33">
        <v>75</v>
      </c>
      <c r="AE20" s="33">
        <v>1</v>
      </c>
      <c r="AF20" s="33">
        <v>75</v>
      </c>
      <c r="AG20" s="37">
        <v>1</v>
      </c>
      <c r="AH20" s="37">
        <v>75</v>
      </c>
      <c r="AI20" s="37"/>
      <c r="AJ20" s="37"/>
      <c r="AK20" s="37"/>
      <c r="AL20" s="37"/>
      <c r="AM20" s="37"/>
      <c r="AN20" s="37"/>
      <c r="AO20" s="37">
        <v>2</v>
      </c>
      <c r="AP20" s="37">
        <v>72</v>
      </c>
      <c r="AQ20" s="37"/>
      <c r="AR20" s="37"/>
      <c r="AS20" s="37"/>
      <c r="AT20" s="37"/>
      <c r="AU20" s="37"/>
      <c r="AV20" s="37"/>
      <c r="AW20" s="240">
        <f aca="true" t="shared" si="1" ref="AW20:AW26">H20+J20+L20+N20+P20+R20+T20+V20+X20+Z20+AB20+AD20+AF20+AH20+AJ20+AL20+AN20+AP20+AR20+AT20+AV20</f>
        <v>801.75</v>
      </c>
      <c r="AX20" s="25">
        <v>1</v>
      </c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</row>
    <row r="21" spans="1:129" ht="15" customHeight="1">
      <c r="A21" s="4">
        <v>3</v>
      </c>
      <c r="B21" s="5" t="s">
        <v>21</v>
      </c>
      <c r="C21" s="126" t="s">
        <v>42</v>
      </c>
      <c r="D21" s="3"/>
      <c r="E21" s="11">
        <v>1998</v>
      </c>
      <c r="F21" s="12" t="s">
        <v>14</v>
      </c>
      <c r="G21" s="37"/>
      <c r="H21" s="37"/>
      <c r="I21" s="37"/>
      <c r="J21" s="37"/>
      <c r="K21" s="36"/>
      <c r="L21" s="36"/>
      <c r="M21" s="33"/>
      <c r="N21" s="33"/>
      <c r="O21" s="38"/>
      <c r="P21" s="38"/>
      <c r="Q21" s="37"/>
      <c r="R21" s="37"/>
      <c r="S21" s="37"/>
      <c r="T21" s="37"/>
      <c r="U21" s="37"/>
      <c r="V21" s="37"/>
      <c r="W21" s="37"/>
      <c r="X21" s="37"/>
      <c r="Y21" s="33"/>
      <c r="Z21" s="33"/>
      <c r="AA21" s="33"/>
      <c r="AB21" s="33"/>
      <c r="AC21" s="33"/>
      <c r="AD21" s="33"/>
      <c r="AE21" s="33"/>
      <c r="AF21" s="33"/>
      <c r="AG21" s="37"/>
      <c r="AH21" s="37"/>
      <c r="AI21" s="37"/>
      <c r="AJ21" s="37"/>
      <c r="AK21" s="37">
        <v>7</v>
      </c>
      <c r="AL21" s="37">
        <v>60.75</v>
      </c>
      <c r="AM21" s="37"/>
      <c r="AN21" s="37"/>
      <c r="AO21" s="37">
        <v>1</v>
      </c>
      <c r="AP21" s="37">
        <v>75</v>
      </c>
      <c r="AQ21" s="37"/>
      <c r="AR21" s="37"/>
      <c r="AS21" s="39"/>
      <c r="AT21" s="38"/>
      <c r="AU21" s="38"/>
      <c r="AV21" s="38"/>
      <c r="AW21" s="240">
        <f t="shared" si="1"/>
        <v>135.75</v>
      </c>
      <c r="AX21" s="25">
        <v>2</v>
      </c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</row>
    <row r="22" spans="1:141" ht="15" customHeight="1">
      <c r="A22" s="4">
        <v>2</v>
      </c>
      <c r="B22" s="7" t="s">
        <v>21</v>
      </c>
      <c r="C22" s="15" t="s">
        <v>370</v>
      </c>
      <c r="D22" s="3"/>
      <c r="E22" s="11">
        <v>1999</v>
      </c>
      <c r="F22" s="12"/>
      <c r="G22" s="37"/>
      <c r="H22" s="37"/>
      <c r="I22" s="37"/>
      <c r="J22" s="37"/>
      <c r="K22" s="29"/>
      <c r="L22" s="29"/>
      <c r="M22" s="33"/>
      <c r="N22" s="33"/>
      <c r="O22" s="36"/>
      <c r="P22" s="36"/>
      <c r="Q22" s="37"/>
      <c r="R22" s="37"/>
      <c r="S22" s="37"/>
      <c r="T22" s="37"/>
      <c r="U22" s="37"/>
      <c r="V22" s="37"/>
      <c r="W22" s="37"/>
      <c r="X22" s="37"/>
      <c r="Y22" s="33"/>
      <c r="Z22" s="33"/>
      <c r="AA22" s="33"/>
      <c r="AB22" s="33"/>
      <c r="AC22" s="33"/>
      <c r="AD22" s="33"/>
      <c r="AE22" s="33"/>
      <c r="AF22" s="33"/>
      <c r="AG22" s="36"/>
      <c r="AH22" s="36"/>
      <c r="AI22" s="36">
        <v>2</v>
      </c>
      <c r="AJ22" s="36">
        <v>36</v>
      </c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240">
        <f t="shared" si="1"/>
        <v>36</v>
      </c>
      <c r="AX22" s="25">
        <v>3</v>
      </c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</row>
    <row r="23" spans="1:129" ht="15" customHeight="1" hidden="1">
      <c r="A23" s="4">
        <v>2</v>
      </c>
      <c r="B23" s="7" t="s">
        <v>26</v>
      </c>
      <c r="C23" s="7" t="s">
        <v>31</v>
      </c>
      <c r="D23" s="3"/>
      <c r="E23" s="11">
        <v>1997</v>
      </c>
      <c r="F23" s="12" t="s">
        <v>15</v>
      </c>
      <c r="G23" s="37"/>
      <c r="H23" s="37"/>
      <c r="I23" s="37"/>
      <c r="J23" s="37"/>
      <c r="K23" s="56"/>
      <c r="L23" s="56"/>
      <c r="M23" s="33"/>
      <c r="N23" s="33"/>
      <c r="O23" s="38"/>
      <c r="P23" s="38"/>
      <c r="Q23" s="37"/>
      <c r="R23" s="37"/>
      <c r="S23" s="37"/>
      <c r="T23" s="37"/>
      <c r="U23" s="38"/>
      <c r="V23" s="38"/>
      <c r="W23" s="38"/>
      <c r="X23" s="38"/>
      <c r="Y23" s="33"/>
      <c r="Z23" s="33"/>
      <c r="AA23" s="33"/>
      <c r="AB23" s="33"/>
      <c r="AC23" s="33"/>
      <c r="AD23" s="33"/>
      <c r="AE23" s="33"/>
      <c r="AF23" s="33"/>
      <c r="AG23" s="37"/>
      <c r="AH23" s="37"/>
      <c r="AI23" s="37"/>
      <c r="AJ23" s="37"/>
      <c r="AK23" s="37"/>
      <c r="AL23" s="37"/>
      <c r="AM23" s="214"/>
      <c r="AN23" s="214"/>
      <c r="AO23" s="37"/>
      <c r="AP23" s="37"/>
      <c r="AQ23" s="37"/>
      <c r="AR23" s="37"/>
      <c r="AS23" s="39"/>
      <c r="AT23" s="38"/>
      <c r="AU23" s="38"/>
      <c r="AV23" s="38"/>
      <c r="AW23" s="240">
        <f t="shared" si="1"/>
        <v>0</v>
      </c>
      <c r="AX23" s="25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</row>
    <row r="24" spans="1:129" ht="15" customHeight="1" hidden="1">
      <c r="A24" s="4">
        <v>4</v>
      </c>
      <c r="B24" s="15" t="s">
        <v>17</v>
      </c>
      <c r="C24" s="15" t="s">
        <v>30</v>
      </c>
      <c r="D24" s="4"/>
      <c r="E24" s="4">
        <v>1997</v>
      </c>
      <c r="F24" s="4">
        <v>2</v>
      </c>
      <c r="G24" s="57"/>
      <c r="H24" s="57"/>
      <c r="I24" s="57"/>
      <c r="J24" s="57"/>
      <c r="K24" s="55"/>
      <c r="L24" s="55"/>
      <c r="M24" s="33"/>
      <c r="N24" s="33"/>
      <c r="O24" s="55"/>
      <c r="P24" s="55"/>
      <c r="Q24" s="55"/>
      <c r="R24" s="55"/>
      <c r="S24" s="55"/>
      <c r="T24" s="55"/>
      <c r="U24" s="57"/>
      <c r="V24" s="57"/>
      <c r="W24" s="57"/>
      <c r="X24" s="57"/>
      <c r="Y24" s="33"/>
      <c r="Z24" s="33"/>
      <c r="AA24" s="33"/>
      <c r="AB24" s="33"/>
      <c r="AC24" s="33"/>
      <c r="AD24" s="33"/>
      <c r="AE24" s="33"/>
      <c r="AF24" s="33"/>
      <c r="AG24" s="57"/>
      <c r="AH24" s="57"/>
      <c r="AI24" s="57"/>
      <c r="AJ24" s="57"/>
      <c r="AK24" s="57"/>
      <c r="AL24" s="57"/>
      <c r="AM24" s="37"/>
      <c r="AN24" s="37"/>
      <c r="AO24" s="37"/>
      <c r="AP24" s="37"/>
      <c r="AQ24" s="57"/>
      <c r="AR24" s="57"/>
      <c r="AS24" s="57"/>
      <c r="AT24" s="57"/>
      <c r="AU24" s="57"/>
      <c r="AV24" s="57"/>
      <c r="AW24" s="240">
        <f t="shared" si="1"/>
        <v>0</v>
      </c>
      <c r="AX24" s="25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</row>
    <row r="25" spans="1:129" ht="15" customHeight="1" hidden="1">
      <c r="A25" s="42">
        <v>5</v>
      </c>
      <c r="B25" s="245" t="s">
        <v>17</v>
      </c>
      <c r="C25" s="246" t="s">
        <v>70</v>
      </c>
      <c r="D25" s="247"/>
      <c r="E25" s="247">
        <v>1998</v>
      </c>
      <c r="F25" s="247">
        <v>3</v>
      </c>
      <c r="G25" s="57"/>
      <c r="H25" s="57"/>
      <c r="I25" s="57"/>
      <c r="J25" s="57"/>
      <c r="K25" s="56"/>
      <c r="L25" s="56"/>
      <c r="M25" s="191"/>
      <c r="N25" s="191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191"/>
      <c r="Z25" s="191"/>
      <c r="AA25" s="191"/>
      <c r="AB25" s="191"/>
      <c r="AC25" s="191"/>
      <c r="AD25" s="191"/>
      <c r="AE25" s="191"/>
      <c r="AF25" s="191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40">
        <f t="shared" si="1"/>
        <v>0</v>
      </c>
      <c r="AX25" s="25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</row>
    <row r="26" spans="1:81" s="4" customFormat="1" ht="15" customHeight="1" hidden="1">
      <c r="A26" s="4">
        <v>6</v>
      </c>
      <c r="B26" s="7" t="s">
        <v>20</v>
      </c>
      <c r="C26" s="7" t="s">
        <v>237</v>
      </c>
      <c r="D26" s="3"/>
      <c r="E26" s="11">
        <v>1997</v>
      </c>
      <c r="F26" s="12" t="s">
        <v>14</v>
      </c>
      <c r="G26" s="37"/>
      <c r="H26" s="37"/>
      <c r="I26" s="37"/>
      <c r="J26" s="37"/>
      <c r="K26" s="29"/>
      <c r="L26" s="29"/>
      <c r="M26" s="37"/>
      <c r="N26" s="37"/>
      <c r="O26" s="3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6"/>
      <c r="AH26" s="36"/>
      <c r="AI26" s="36"/>
      <c r="AJ26" s="36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240">
        <f t="shared" si="1"/>
        <v>0</v>
      </c>
      <c r="AX26" s="25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223"/>
    </row>
    <row r="27" spans="1:129" ht="27.75" customHeight="1" thickBot="1">
      <c r="A27" s="216"/>
      <c r="B27" s="217"/>
      <c r="C27" s="218" t="s">
        <v>285</v>
      </c>
      <c r="D27" s="219"/>
      <c r="E27" s="219"/>
      <c r="F27" s="219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4"/>
      <c r="AN27" s="220"/>
      <c r="AO27" s="220"/>
      <c r="AP27" s="220"/>
      <c r="AQ27" s="220"/>
      <c r="AR27" s="220"/>
      <c r="AS27" s="220"/>
      <c r="AT27" s="220"/>
      <c r="AU27" s="220"/>
      <c r="AV27" s="220"/>
      <c r="AW27" s="241"/>
      <c r="AX27" s="24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</row>
    <row r="28" spans="1:129" ht="15" customHeight="1">
      <c r="A28" s="43">
        <v>1</v>
      </c>
      <c r="B28" s="72" t="s">
        <v>17</v>
      </c>
      <c r="C28" s="73" t="s">
        <v>82</v>
      </c>
      <c r="D28" s="43"/>
      <c r="E28" s="43">
        <v>2000</v>
      </c>
      <c r="F28" s="43">
        <v>3</v>
      </c>
      <c r="G28" s="35">
        <v>2</v>
      </c>
      <c r="H28" s="33">
        <v>72</v>
      </c>
      <c r="I28" s="35">
        <v>6</v>
      </c>
      <c r="J28" s="33">
        <v>84</v>
      </c>
      <c r="K28" s="34">
        <v>6</v>
      </c>
      <c r="L28" s="34">
        <v>42</v>
      </c>
      <c r="M28" s="33">
        <v>2</v>
      </c>
      <c r="N28" s="33">
        <v>72</v>
      </c>
      <c r="O28" s="34">
        <v>4</v>
      </c>
      <c r="P28" s="34">
        <v>67.5</v>
      </c>
      <c r="Q28" s="92"/>
      <c r="R28" s="92"/>
      <c r="S28" s="92"/>
      <c r="T28" s="92"/>
      <c r="U28" s="34">
        <v>2</v>
      </c>
      <c r="V28" s="34">
        <v>96</v>
      </c>
      <c r="W28" s="34">
        <v>1</v>
      </c>
      <c r="X28" s="34">
        <v>50</v>
      </c>
      <c r="Y28" s="33">
        <v>1</v>
      </c>
      <c r="Z28" s="33">
        <v>75</v>
      </c>
      <c r="AA28" s="33">
        <v>1</v>
      </c>
      <c r="AB28" s="33">
        <v>75</v>
      </c>
      <c r="AC28" s="33">
        <v>1</v>
      </c>
      <c r="AD28" s="33">
        <v>75</v>
      </c>
      <c r="AE28" s="33">
        <v>2</v>
      </c>
      <c r="AF28" s="33">
        <v>72</v>
      </c>
      <c r="AG28" s="34">
        <v>2</v>
      </c>
      <c r="AH28" s="34">
        <v>72</v>
      </c>
      <c r="AI28" s="34">
        <v>1</v>
      </c>
      <c r="AJ28" s="34">
        <v>37.5</v>
      </c>
      <c r="AK28" s="33">
        <v>6</v>
      </c>
      <c r="AL28" s="33">
        <v>63</v>
      </c>
      <c r="AM28" s="206"/>
      <c r="AN28" s="43"/>
      <c r="AO28" s="92"/>
      <c r="AP28" s="92"/>
      <c r="AQ28" s="34">
        <v>5</v>
      </c>
      <c r="AR28" s="34">
        <v>65.25</v>
      </c>
      <c r="AS28" s="35">
        <v>5</v>
      </c>
      <c r="AT28" s="34">
        <v>32.63</v>
      </c>
      <c r="AU28" s="34"/>
      <c r="AV28" s="34"/>
      <c r="AW28" s="240">
        <f aca="true" t="shared" si="2" ref="AW28:AW35">H28+J28+L28+N28+P28+R28+T28+V28+X28+Z28+AB28+AD28+AF28+AH28+AJ28+AL28+AN28+AP28+AR28+AT28+AV28</f>
        <v>1050.88</v>
      </c>
      <c r="AX28" s="25">
        <v>1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</row>
    <row r="29" spans="1:129" ht="15" customHeight="1">
      <c r="A29" s="4">
        <v>2</v>
      </c>
      <c r="B29" s="79" t="s">
        <v>21</v>
      </c>
      <c r="C29" s="77" t="s">
        <v>67</v>
      </c>
      <c r="D29" s="78"/>
      <c r="E29" s="81">
        <v>2000</v>
      </c>
      <c r="F29" s="78">
        <v>3</v>
      </c>
      <c r="G29" s="37"/>
      <c r="H29" s="37"/>
      <c r="I29" s="37">
        <v>11</v>
      </c>
      <c r="J29" s="37">
        <v>70</v>
      </c>
      <c r="K29" s="37">
        <v>7</v>
      </c>
      <c r="L29" s="37">
        <v>40.5</v>
      </c>
      <c r="M29" s="33">
        <v>3</v>
      </c>
      <c r="N29" s="33">
        <v>69.75</v>
      </c>
      <c r="O29" s="37">
        <v>3</v>
      </c>
      <c r="P29" s="37">
        <v>69.75</v>
      </c>
      <c r="Q29" s="90"/>
      <c r="R29" s="90"/>
      <c r="S29" s="90"/>
      <c r="T29" s="90"/>
      <c r="U29" s="37">
        <v>6</v>
      </c>
      <c r="V29" s="37">
        <v>84</v>
      </c>
      <c r="W29" s="37">
        <v>5</v>
      </c>
      <c r="X29" s="37">
        <v>43.5</v>
      </c>
      <c r="Y29" s="33">
        <v>3</v>
      </c>
      <c r="Z29" s="33">
        <v>69.75</v>
      </c>
      <c r="AA29" s="33">
        <v>2</v>
      </c>
      <c r="AB29" s="33">
        <v>72</v>
      </c>
      <c r="AC29" s="33">
        <v>2</v>
      </c>
      <c r="AD29" s="33">
        <v>72</v>
      </c>
      <c r="AE29" s="33">
        <v>1</v>
      </c>
      <c r="AF29" s="33">
        <v>75</v>
      </c>
      <c r="AG29" s="37">
        <v>3</v>
      </c>
      <c r="AH29" s="37">
        <v>69.75</v>
      </c>
      <c r="AI29" s="37">
        <v>2</v>
      </c>
      <c r="AJ29" s="37">
        <v>36</v>
      </c>
      <c r="AK29" s="37">
        <v>4</v>
      </c>
      <c r="AL29" s="37">
        <v>67.5</v>
      </c>
      <c r="AM29" s="199"/>
      <c r="AN29" s="4"/>
      <c r="AO29" s="37"/>
      <c r="AP29" s="37"/>
      <c r="AQ29" s="37">
        <v>8</v>
      </c>
      <c r="AR29" s="37">
        <v>58.5</v>
      </c>
      <c r="AS29" s="37">
        <v>4</v>
      </c>
      <c r="AT29" s="37">
        <v>33.75</v>
      </c>
      <c r="AU29" s="37"/>
      <c r="AV29" s="37"/>
      <c r="AW29" s="240">
        <f t="shared" si="2"/>
        <v>931.75</v>
      </c>
      <c r="AX29" s="25">
        <v>2</v>
      </c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</row>
    <row r="30" spans="1:129" ht="15" customHeight="1">
      <c r="A30" s="43">
        <v>3</v>
      </c>
      <c r="B30" s="72" t="s">
        <v>21</v>
      </c>
      <c r="C30" s="73" t="s">
        <v>51</v>
      </c>
      <c r="D30" s="43"/>
      <c r="E30" s="43">
        <v>2000</v>
      </c>
      <c r="F30" s="43">
        <v>2</v>
      </c>
      <c r="G30" s="37">
        <v>1</v>
      </c>
      <c r="H30" s="37">
        <v>75</v>
      </c>
      <c r="I30" s="37">
        <v>14</v>
      </c>
      <c r="J30" s="37">
        <v>64</v>
      </c>
      <c r="K30" s="37">
        <v>7</v>
      </c>
      <c r="L30" s="37">
        <v>40.5</v>
      </c>
      <c r="M30" s="33">
        <v>1</v>
      </c>
      <c r="N30" s="33">
        <v>75</v>
      </c>
      <c r="O30" s="37">
        <v>1</v>
      </c>
      <c r="P30" s="37">
        <v>75</v>
      </c>
      <c r="Q30" s="90"/>
      <c r="R30" s="90"/>
      <c r="S30" s="90"/>
      <c r="T30" s="104"/>
      <c r="U30" s="37"/>
      <c r="V30" s="37"/>
      <c r="W30" s="37"/>
      <c r="X30" s="37"/>
      <c r="Y30" s="33">
        <v>2</v>
      </c>
      <c r="Z30" s="33">
        <v>72</v>
      </c>
      <c r="AA30" s="33"/>
      <c r="AB30" s="33"/>
      <c r="AC30" s="33">
        <v>3</v>
      </c>
      <c r="AD30" s="33">
        <v>69.75</v>
      </c>
      <c r="AE30" s="33"/>
      <c r="AF30" s="33"/>
      <c r="AG30" s="37"/>
      <c r="AH30" s="37"/>
      <c r="AI30" s="37"/>
      <c r="AJ30" s="37"/>
      <c r="AK30" s="37">
        <v>3</v>
      </c>
      <c r="AL30" s="37">
        <v>69.75</v>
      </c>
      <c r="AM30" s="199"/>
      <c r="AN30" s="4"/>
      <c r="AO30" s="37"/>
      <c r="AP30" s="37"/>
      <c r="AQ30" s="37"/>
      <c r="AR30" s="37"/>
      <c r="AS30" s="37"/>
      <c r="AT30" s="37"/>
      <c r="AU30" s="37"/>
      <c r="AV30" s="37"/>
      <c r="AW30" s="240">
        <f t="shared" si="2"/>
        <v>541</v>
      </c>
      <c r="AX30" s="25">
        <v>3</v>
      </c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</row>
    <row r="31" spans="1:129" ht="15" customHeight="1">
      <c r="A31" s="4">
        <v>4</v>
      </c>
      <c r="B31" s="72" t="s">
        <v>17</v>
      </c>
      <c r="C31" s="73" t="s">
        <v>83</v>
      </c>
      <c r="D31" s="43"/>
      <c r="E31" s="43">
        <v>2000</v>
      </c>
      <c r="F31" s="43" t="s">
        <v>50</v>
      </c>
      <c r="G31" s="37"/>
      <c r="H31" s="37"/>
      <c r="I31" s="37"/>
      <c r="J31" s="37"/>
      <c r="K31" s="28"/>
      <c r="L31" s="28"/>
      <c r="M31" s="33"/>
      <c r="N31" s="33"/>
      <c r="O31" s="37"/>
      <c r="P31" s="37"/>
      <c r="Q31" s="90"/>
      <c r="R31" s="90"/>
      <c r="S31" s="90"/>
      <c r="T31" s="90"/>
      <c r="U31" s="37"/>
      <c r="V31" s="37"/>
      <c r="W31" s="37"/>
      <c r="X31" s="37"/>
      <c r="Y31" s="33">
        <v>1</v>
      </c>
      <c r="Z31" s="33">
        <v>50</v>
      </c>
      <c r="AA31" s="33">
        <v>1</v>
      </c>
      <c r="AB31" s="33">
        <v>50</v>
      </c>
      <c r="AC31" s="33">
        <v>1</v>
      </c>
      <c r="AD31" s="33">
        <v>50</v>
      </c>
      <c r="AE31" s="33">
        <v>2</v>
      </c>
      <c r="AF31" s="33">
        <v>48</v>
      </c>
      <c r="AG31" s="37">
        <v>6</v>
      </c>
      <c r="AH31" s="37">
        <v>63</v>
      </c>
      <c r="AI31" s="37">
        <v>1</v>
      </c>
      <c r="AJ31" s="37">
        <v>37.5</v>
      </c>
      <c r="AK31" s="37">
        <v>12</v>
      </c>
      <c r="AL31" s="37">
        <v>51</v>
      </c>
      <c r="AM31" s="199"/>
      <c r="AN31" s="4"/>
      <c r="AO31" s="37">
        <v>1</v>
      </c>
      <c r="AP31" s="37">
        <v>100</v>
      </c>
      <c r="AQ31" s="37">
        <v>10</v>
      </c>
      <c r="AR31" s="37">
        <v>54</v>
      </c>
      <c r="AS31" s="37">
        <v>5</v>
      </c>
      <c r="AT31" s="37">
        <v>32.63</v>
      </c>
      <c r="AU31" s="37"/>
      <c r="AV31" s="37"/>
      <c r="AW31" s="240">
        <f t="shared" si="2"/>
        <v>536.13</v>
      </c>
      <c r="AX31" s="25">
        <v>4</v>
      </c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</row>
    <row r="32" spans="1:129" ht="15" customHeight="1">
      <c r="A32" s="43">
        <v>5</v>
      </c>
      <c r="B32" s="72" t="s">
        <v>17</v>
      </c>
      <c r="C32" s="73" t="s">
        <v>248</v>
      </c>
      <c r="D32" s="78"/>
      <c r="E32" s="81">
        <v>2000</v>
      </c>
      <c r="F32" s="78" t="s">
        <v>292</v>
      </c>
      <c r="G32" s="39">
        <v>3</v>
      </c>
      <c r="H32" s="37">
        <v>69.75</v>
      </c>
      <c r="I32" s="39"/>
      <c r="J32" s="37"/>
      <c r="K32" s="38"/>
      <c r="L32" s="38"/>
      <c r="M32" s="33"/>
      <c r="N32" s="33"/>
      <c r="O32" s="38">
        <v>5</v>
      </c>
      <c r="P32" s="38">
        <v>65.25</v>
      </c>
      <c r="Q32" s="90"/>
      <c r="R32" s="90"/>
      <c r="S32" s="90"/>
      <c r="T32" s="90"/>
      <c r="U32" s="38"/>
      <c r="V32" s="38"/>
      <c r="W32" s="38"/>
      <c r="X32" s="38"/>
      <c r="Y32" s="33"/>
      <c r="Z32" s="33"/>
      <c r="AA32" s="33"/>
      <c r="AB32" s="33"/>
      <c r="AC32" s="33">
        <v>3</v>
      </c>
      <c r="AD32" s="33">
        <v>46.5</v>
      </c>
      <c r="AE32" s="33">
        <v>1</v>
      </c>
      <c r="AF32" s="33">
        <v>50</v>
      </c>
      <c r="AG32" s="38"/>
      <c r="AH32" s="38"/>
      <c r="AI32" s="38"/>
      <c r="AJ32" s="38"/>
      <c r="AK32" s="37"/>
      <c r="AL32" s="37"/>
      <c r="AM32" s="199"/>
      <c r="AN32" s="4"/>
      <c r="AO32" s="37">
        <v>2</v>
      </c>
      <c r="AP32" s="37">
        <v>96</v>
      </c>
      <c r="AQ32" s="38">
        <v>7</v>
      </c>
      <c r="AR32" s="38">
        <v>60.75</v>
      </c>
      <c r="AS32" s="39">
        <v>6</v>
      </c>
      <c r="AT32" s="38">
        <v>31.5</v>
      </c>
      <c r="AU32" s="38"/>
      <c r="AV32" s="38"/>
      <c r="AW32" s="240">
        <f t="shared" si="2"/>
        <v>419.75</v>
      </c>
      <c r="AX32" s="25">
        <v>5</v>
      </c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</row>
    <row r="33" spans="1:129" ht="15" customHeight="1">
      <c r="A33" s="4">
        <v>6</v>
      </c>
      <c r="B33" s="72" t="s">
        <v>17</v>
      </c>
      <c r="C33" s="73" t="s">
        <v>261</v>
      </c>
      <c r="D33" s="43"/>
      <c r="E33" s="43">
        <v>2000</v>
      </c>
      <c r="F33" s="43"/>
      <c r="G33" s="37"/>
      <c r="H33" s="37"/>
      <c r="I33" s="37"/>
      <c r="J33" s="37"/>
      <c r="K33" s="37"/>
      <c r="L33" s="37"/>
      <c r="M33" s="33">
        <v>1</v>
      </c>
      <c r="N33" s="33">
        <v>50</v>
      </c>
      <c r="O33" s="37">
        <v>8</v>
      </c>
      <c r="P33" s="37">
        <v>58.5</v>
      </c>
      <c r="Q33" s="90"/>
      <c r="R33" s="90"/>
      <c r="S33" s="90"/>
      <c r="T33" s="104"/>
      <c r="U33" s="37"/>
      <c r="V33" s="37"/>
      <c r="W33" s="37"/>
      <c r="X33" s="37"/>
      <c r="Y33" s="33">
        <v>2</v>
      </c>
      <c r="Z33" s="33">
        <v>48</v>
      </c>
      <c r="AA33" s="33">
        <v>4</v>
      </c>
      <c r="AB33" s="33">
        <v>45</v>
      </c>
      <c r="AC33" s="33">
        <v>2</v>
      </c>
      <c r="AD33" s="33">
        <v>48</v>
      </c>
      <c r="AE33" s="33">
        <v>3</v>
      </c>
      <c r="AF33" s="33">
        <v>46.5</v>
      </c>
      <c r="AG33" s="37">
        <v>4</v>
      </c>
      <c r="AH33" s="37">
        <v>45</v>
      </c>
      <c r="AI33" s="37">
        <v>2</v>
      </c>
      <c r="AJ33" s="37">
        <v>24</v>
      </c>
      <c r="AK33" s="37">
        <v>16</v>
      </c>
      <c r="AL33" s="37">
        <v>45</v>
      </c>
      <c r="AM33" s="199"/>
      <c r="AN33" s="4"/>
      <c r="AO33" s="37"/>
      <c r="AP33" s="37"/>
      <c r="AQ33" s="37"/>
      <c r="AR33" s="37"/>
      <c r="AS33" s="37"/>
      <c r="AT33" s="37"/>
      <c r="AU33" s="37"/>
      <c r="AV33" s="37"/>
      <c r="AW33" s="240">
        <f t="shared" si="2"/>
        <v>410</v>
      </c>
      <c r="AX33" s="25">
        <v>6</v>
      </c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</row>
    <row r="34" spans="1:129" ht="15.75" customHeight="1">
      <c r="A34" s="43">
        <v>7</v>
      </c>
      <c r="B34" s="72" t="s">
        <v>21</v>
      </c>
      <c r="C34" s="73" t="s">
        <v>297</v>
      </c>
      <c r="D34" s="43"/>
      <c r="E34" s="43">
        <v>2000</v>
      </c>
      <c r="F34" s="43" t="s">
        <v>50</v>
      </c>
      <c r="G34" s="37">
        <v>2</v>
      </c>
      <c r="H34" s="37">
        <v>48</v>
      </c>
      <c r="I34" s="37"/>
      <c r="J34" s="37"/>
      <c r="K34" s="37"/>
      <c r="L34" s="37"/>
      <c r="M34" s="33">
        <v>2</v>
      </c>
      <c r="N34" s="33">
        <v>48</v>
      </c>
      <c r="O34" s="37"/>
      <c r="P34" s="37"/>
      <c r="Q34" s="90"/>
      <c r="R34" s="90"/>
      <c r="S34" s="90"/>
      <c r="T34" s="104"/>
      <c r="U34" s="37"/>
      <c r="V34" s="37"/>
      <c r="W34" s="37"/>
      <c r="X34" s="37"/>
      <c r="Y34" s="33"/>
      <c r="Z34" s="33"/>
      <c r="AA34" s="33"/>
      <c r="AB34" s="33"/>
      <c r="AC34" s="33"/>
      <c r="AD34" s="33"/>
      <c r="AE34" s="33"/>
      <c r="AF34" s="33"/>
      <c r="AG34" s="37"/>
      <c r="AH34" s="37"/>
      <c r="AI34" s="37"/>
      <c r="AJ34" s="37"/>
      <c r="AK34" s="37"/>
      <c r="AL34" s="37"/>
      <c r="AM34" s="199"/>
      <c r="AN34" s="4"/>
      <c r="AO34" s="37"/>
      <c r="AP34" s="37"/>
      <c r="AQ34" s="37"/>
      <c r="AR34" s="37"/>
      <c r="AS34" s="37"/>
      <c r="AT34" s="37"/>
      <c r="AU34" s="37"/>
      <c r="AV34" s="37"/>
      <c r="AW34" s="240">
        <f t="shared" si="2"/>
        <v>96</v>
      </c>
      <c r="AX34" s="25">
        <v>7</v>
      </c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</row>
    <row r="35" spans="1:129" ht="15" customHeight="1" thickBot="1">
      <c r="A35" s="4">
        <v>8</v>
      </c>
      <c r="B35" s="79" t="s">
        <v>20</v>
      </c>
      <c r="C35" s="77" t="s">
        <v>238</v>
      </c>
      <c r="D35" s="78"/>
      <c r="E35" s="81">
        <v>2000</v>
      </c>
      <c r="F35" s="78" t="s">
        <v>50</v>
      </c>
      <c r="G35" s="39"/>
      <c r="H35" s="37"/>
      <c r="I35" s="39"/>
      <c r="J35" s="37"/>
      <c r="K35" s="38"/>
      <c r="L35" s="38"/>
      <c r="M35" s="33"/>
      <c r="N35" s="33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3"/>
      <c r="Z35" s="33"/>
      <c r="AA35" s="33"/>
      <c r="AB35" s="33"/>
      <c r="AC35" s="33"/>
      <c r="AD35" s="33"/>
      <c r="AE35" s="33"/>
      <c r="AF35" s="33"/>
      <c r="AG35" s="38">
        <v>12</v>
      </c>
      <c r="AH35" s="38">
        <v>51</v>
      </c>
      <c r="AI35" s="38">
        <v>7</v>
      </c>
      <c r="AJ35" s="38">
        <v>20.25</v>
      </c>
      <c r="AK35" s="37"/>
      <c r="AL35" s="37"/>
      <c r="AM35" s="199"/>
      <c r="AN35" s="4"/>
      <c r="AO35" s="37"/>
      <c r="AP35" s="37"/>
      <c r="AQ35" s="38"/>
      <c r="AR35" s="38"/>
      <c r="AS35" s="39"/>
      <c r="AT35" s="38"/>
      <c r="AU35" s="38"/>
      <c r="AV35" s="38"/>
      <c r="AW35" s="240">
        <f t="shared" si="2"/>
        <v>71.25</v>
      </c>
      <c r="AX35" s="25">
        <v>8</v>
      </c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</row>
    <row r="36" spans="1:129" ht="27.75" customHeight="1" thickBot="1">
      <c r="A36" s="195"/>
      <c r="B36" s="197"/>
      <c r="C36" s="198" t="s">
        <v>286</v>
      </c>
      <c r="D36" s="196"/>
      <c r="E36" s="196"/>
      <c r="F36" s="196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207"/>
      <c r="AN36" s="45"/>
      <c r="AO36" s="45"/>
      <c r="AP36" s="45"/>
      <c r="AQ36" s="45"/>
      <c r="AR36" s="45"/>
      <c r="AS36" s="45"/>
      <c r="AT36" s="45"/>
      <c r="AU36" s="45"/>
      <c r="AV36" s="45"/>
      <c r="AW36" s="241"/>
      <c r="AX36" s="24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</row>
    <row r="37" spans="1:130" s="74" customFormat="1" ht="18.75" customHeight="1" thickBot="1">
      <c r="A37" s="78">
        <v>1</v>
      </c>
      <c r="B37" s="16"/>
      <c r="C37" s="202"/>
      <c r="D37" s="13"/>
      <c r="E37" s="13"/>
      <c r="F37" s="13"/>
      <c r="G37" s="203"/>
      <c r="H37" s="71"/>
      <c r="I37" s="203"/>
      <c r="J37" s="71"/>
      <c r="K37" s="204"/>
      <c r="L37" s="204"/>
      <c r="M37" s="71"/>
      <c r="N37" s="71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71"/>
      <c r="Z37" s="71"/>
      <c r="AA37" s="71"/>
      <c r="AB37" s="71"/>
      <c r="AC37" s="71"/>
      <c r="AD37" s="71"/>
      <c r="AE37" s="71"/>
      <c r="AF37" s="71"/>
      <c r="AG37" s="204"/>
      <c r="AH37" s="204"/>
      <c r="AI37" s="204"/>
      <c r="AJ37" s="204"/>
      <c r="AK37" s="71"/>
      <c r="AL37" s="71"/>
      <c r="AM37" s="206"/>
      <c r="AN37" s="43"/>
      <c r="AO37" s="71"/>
      <c r="AP37" s="71"/>
      <c r="AQ37" s="204"/>
      <c r="AR37" s="204"/>
      <c r="AS37" s="203"/>
      <c r="AT37" s="204"/>
      <c r="AU37" s="204"/>
      <c r="AV37" s="204"/>
      <c r="AW37" s="240">
        <f>H37+J37+L37+N37+P37+R37+T37+V37+X37+Z37+AB37+AD37+AF37+AH37+AJ37+AL37+AN37+AP37+AR37+AT37+AV37</f>
        <v>0</v>
      </c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83"/>
    </row>
    <row r="38" spans="1:88" ht="27.75" customHeight="1" thickBot="1">
      <c r="A38" s="195"/>
      <c r="B38" s="197"/>
      <c r="C38" s="198" t="s">
        <v>287</v>
      </c>
      <c r="D38" s="196"/>
      <c r="E38" s="196"/>
      <c r="F38" s="196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207"/>
      <c r="AN38" s="45"/>
      <c r="AO38" s="45"/>
      <c r="AP38" s="45"/>
      <c r="AQ38" s="45"/>
      <c r="AR38" s="45"/>
      <c r="AS38" s="45"/>
      <c r="AT38" s="45"/>
      <c r="AU38" s="45"/>
      <c r="AV38" s="45"/>
      <c r="AW38" s="241"/>
      <c r="AX38" s="24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</row>
    <row r="39" spans="1:50" s="135" customFormat="1" ht="18.75" customHeight="1">
      <c r="A39" s="78">
        <v>1</v>
      </c>
      <c r="B39" s="46" t="s">
        <v>26</v>
      </c>
      <c r="C39" s="46" t="s">
        <v>339</v>
      </c>
      <c r="D39" s="43"/>
      <c r="E39" s="43">
        <v>2003</v>
      </c>
      <c r="F39" s="43">
        <v>3</v>
      </c>
      <c r="G39" s="203">
        <v>3</v>
      </c>
      <c r="H39" s="71">
        <v>46.5</v>
      </c>
      <c r="I39" s="203"/>
      <c r="J39" s="71"/>
      <c r="K39" s="204"/>
      <c r="L39" s="204"/>
      <c r="M39" s="71">
        <v>1</v>
      </c>
      <c r="N39" s="71">
        <v>50</v>
      </c>
      <c r="O39" s="204">
        <v>4</v>
      </c>
      <c r="P39" s="204">
        <v>45</v>
      </c>
      <c r="Q39" s="204"/>
      <c r="R39" s="204"/>
      <c r="S39" s="204"/>
      <c r="T39" s="204"/>
      <c r="U39" s="204"/>
      <c r="V39" s="204"/>
      <c r="W39" s="204"/>
      <c r="X39" s="204"/>
      <c r="Y39" s="71">
        <v>3</v>
      </c>
      <c r="Z39" s="71">
        <v>46.5</v>
      </c>
      <c r="AA39" s="71">
        <v>1</v>
      </c>
      <c r="AB39" s="71">
        <v>50</v>
      </c>
      <c r="AC39" s="71">
        <v>1</v>
      </c>
      <c r="AD39" s="71">
        <v>50</v>
      </c>
      <c r="AE39" s="71">
        <v>1</v>
      </c>
      <c r="AF39" s="71">
        <v>50</v>
      </c>
      <c r="AG39" s="204">
        <v>7</v>
      </c>
      <c r="AH39" s="204">
        <v>60.75</v>
      </c>
      <c r="AI39" s="204"/>
      <c r="AJ39" s="204"/>
      <c r="AK39" s="71"/>
      <c r="AL39" s="71"/>
      <c r="AM39" s="206"/>
      <c r="AN39" s="43"/>
      <c r="AO39" s="71">
        <v>2</v>
      </c>
      <c r="AP39" s="71">
        <v>48</v>
      </c>
      <c r="AQ39" s="204">
        <v>6</v>
      </c>
      <c r="AR39" s="204">
        <v>42</v>
      </c>
      <c r="AS39" s="203"/>
      <c r="AT39" s="204"/>
      <c r="AU39" s="204"/>
      <c r="AV39" s="204"/>
      <c r="AW39" s="240">
        <f aca="true" t="shared" si="3" ref="AW39:AW52">H39+J39+L39+N39+P39+R39+T39+V39+X39+Z39+AB39+AD39+AF39+AH39+AJ39+AL39+AN39+AP39+AR39+AT39+AV39</f>
        <v>488.75</v>
      </c>
      <c r="AX39" s="74">
        <v>1</v>
      </c>
    </row>
    <row r="40" spans="1:50" s="135" customFormat="1" ht="18.75" customHeight="1">
      <c r="A40" s="74">
        <v>2</v>
      </c>
      <c r="B40" s="46" t="s">
        <v>20</v>
      </c>
      <c r="C40" s="46" t="s">
        <v>311</v>
      </c>
      <c r="D40" s="43"/>
      <c r="E40" s="43">
        <v>2003</v>
      </c>
      <c r="F40" s="43"/>
      <c r="G40" s="137"/>
      <c r="H40" s="40"/>
      <c r="I40" s="137"/>
      <c r="J40" s="40"/>
      <c r="K40" s="76"/>
      <c r="L40" s="76"/>
      <c r="M40" s="40"/>
      <c r="N40" s="40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40">
        <v>5</v>
      </c>
      <c r="Z40" s="40">
        <v>43.5</v>
      </c>
      <c r="AA40" s="40">
        <v>2</v>
      </c>
      <c r="AB40" s="40">
        <v>48</v>
      </c>
      <c r="AC40" s="40">
        <v>2</v>
      </c>
      <c r="AD40" s="40">
        <v>48</v>
      </c>
      <c r="AE40" s="40">
        <v>4</v>
      </c>
      <c r="AF40" s="40">
        <v>45</v>
      </c>
      <c r="AG40" s="76">
        <v>16</v>
      </c>
      <c r="AH40" s="76">
        <v>30</v>
      </c>
      <c r="AI40" s="76">
        <v>4</v>
      </c>
      <c r="AJ40" s="76">
        <v>22.25</v>
      </c>
      <c r="AK40" s="40"/>
      <c r="AL40" s="40"/>
      <c r="AM40" s="199"/>
      <c r="AN40" s="4"/>
      <c r="AO40" s="40">
        <v>4</v>
      </c>
      <c r="AP40" s="40">
        <v>45</v>
      </c>
      <c r="AQ40" s="76">
        <v>9</v>
      </c>
      <c r="AR40" s="76">
        <v>37.5</v>
      </c>
      <c r="AS40" s="137">
        <v>3</v>
      </c>
      <c r="AT40" s="76">
        <v>23.25</v>
      </c>
      <c r="AU40" s="76"/>
      <c r="AV40" s="76"/>
      <c r="AW40" s="240">
        <f t="shared" si="3"/>
        <v>342.5</v>
      </c>
      <c r="AX40" s="74">
        <v>2</v>
      </c>
    </row>
    <row r="41" spans="1:50" s="135" customFormat="1" ht="18.75" customHeight="1">
      <c r="A41" s="78">
        <v>3</v>
      </c>
      <c r="B41" s="46" t="s">
        <v>21</v>
      </c>
      <c r="C41" s="46" t="s">
        <v>331</v>
      </c>
      <c r="D41" s="43"/>
      <c r="E41" s="43">
        <v>2003</v>
      </c>
      <c r="F41" s="43"/>
      <c r="G41" s="137"/>
      <c r="H41" s="40"/>
      <c r="I41" s="137"/>
      <c r="J41" s="40"/>
      <c r="K41" s="76"/>
      <c r="L41" s="76"/>
      <c r="M41" s="40"/>
      <c r="N41" s="40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40">
        <v>7</v>
      </c>
      <c r="Z41" s="40">
        <v>40.5</v>
      </c>
      <c r="AA41" s="40">
        <v>3</v>
      </c>
      <c r="AB41" s="40">
        <v>46.5</v>
      </c>
      <c r="AC41" s="40">
        <v>6</v>
      </c>
      <c r="AD41" s="40">
        <v>42</v>
      </c>
      <c r="AE41" s="40">
        <v>3</v>
      </c>
      <c r="AF41" s="40">
        <v>46.5</v>
      </c>
      <c r="AG41" s="76">
        <v>15</v>
      </c>
      <c r="AH41" s="76">
        <v>31</v>
      </c>
      <c r="AI41" s="76">
        <v>5</v>
      </c>
      <c r="AJ41" s="76">
        <v>21.75</v>
      </c>
      <c r="AK41" s="40"/>
      <c r="AL41" s="40"/>
      <c r="AM41" s="199"/>
      <c r="AN41" s="4"/>
      <c r="AO41" s="40">
        <v>8</v>
      </c>
      <c r="AP41" s="40">
        <v>39</v>
      </c>
      <c r="AQ41" s="76">
        <v>10</v>
      </c>
      <c r="AR41" s="76">
        <v>36</v>
      </c>
      <c r="AS41" s="137">
        <v>5</v>
      </c>
      <c r="AT41" s="76">
        <v>21.75</v>
      </c>
      <c r="AU41" s="76"/>
      <c r="AV41" s="76"/>
      <c r="AW41" s="240">
        <f t="shared" si="3"/>
        <v>325</v>
      </c>
      <c r="AX41" s="74">
        <v>3</v>
      </c>
    </row>
    <row r="42" spans="1:50" s="135" customFormat="1" ht="18.75" customHeight="1">
      <c r="A42" s="74">
        <v>4</v>
      </c>
      <c r="B42" s="46" t="s">
        <v>21</v>
      </c>
      <c r="C42" s="46" t="s">
        <v>68</v>
      </c>
      <c r="D42" s="43"/>
      <c r="E42" s="43">
        <v>2002</v>
      </c>
      <c r="F42" s="43">
        <v>3</v>
      </c>
      <c r="G42" s="137">
        <v>2</v>
      </c>
      <c r="H42" s="40">
        <v>48</v>
      </c>
      <c r="I42" s="137"/>
      <c r="J42" s="40"/>
      <c r="K42" s="76"/>
      <c r="L42" s="76"/>
      <c r="M42" s="40">
        <v>2</v>
      </c>
      <c r="N42" s="40">
        <v>48</v>
      </c>
      <c r="O42" s="229" t="s">
        <v>322</v>
      </c>
      <c r="P42" s="76">
        <v>63</v>
      </c>
      <c r="Q42" s="76"/>
      <c r="R42" s="76"/>
      <c r="S42" s="76"/>
      <c r="T42" s="76"/>
      <c r="U42" s="76"/>
      <c r="V42" s="76"/>
      <c r="W42" s="76"/>
      <c r="X42" s="76"/>
      <c r="Y42" s="40">
        <v>1</v>
      </c>
      <c r="Z42" s="40">
        <v>50</v>
      </c>
      <c r="AA42" s="40"/>
      <c r="AB42" s="40"/>
      <c r="AC42" s="40"/>
      <c r="AD42" s="40"/>
      <c r="AE42" s="40"/>
      <c r="AF42" s="40"/>
      <c r="AG42" s="76">
        <v>3</v>
      </c>
      <c r="AH42" s="76">
        <v>46.5</v>
      </c>
      <c r="AI42" s="76">
        <v>5</v>
      </c>
      <c r="AJ42" s="76">
        <v>21.75</v>
      </c>
      <c r="AK42" s="40"/>
      <c r="AL42" s="40"/>
      <c r="AM42" s="199"/>
      <c r="AN42" s="4"/>
      <c r="AO42" s="40">
        <v>3</v>
      </c>
      <c r="AP42" s="40">
        <v>46.5</v>
      </c>
      <c r="AQ42" s="76"/>
      <c r="AR42" s="76"/>
      <c r="AS42" s="137"/>
      <c r="AT42" s="76"/>
      <c r="AU42" s="76"/>
      <c r="AV42" s="76"/>
      <c r="AW42" s="240">
        <f t="shared" si="3"/>
        <v>323.75</v>
      </c>
      <c r="AX42" s="74">
        <v>4</v>
      </c>
    </row>
    <row r="43" spans="1:50" s="135" customFormat="1" ht="18.75" customHeight="1">
      <c r="A43" s="78">
        <v>5</v>
      </c>
      <c r="B43" s="46" t="s">
        <v>17</v>
      </c>
      <c r="C43" s="46" t="s">
        <v>329</v>
      </c>
      <c r="D43" s="43"/>
      <c r="E43" s="43">
        <v>2002</v>
      </c>
      <c r="F43" s="43"/>
      <c r="G43" s="137"/>
      <c r="H43" s="40"/>
      <c r="I43" s="137"/>
      <c r="J43" s="40"/>
      <c r="K43" s="76"/>
      <c r="L43" s="76"/>
      <c r="M43" s="40"/>
      <c r="N43" s="40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40">
        <v>3</v>
      </c>
      <c r="Z43" s="40">
        <v>46.5</v>
      </c>
      <c r="AA43" s="40"/>
      <c r="AB43" s="40"/>
      <c r="AC43" s="40">
        <v>3</v>
      </c>
      <c r="AD43" s="40">
        <v>46.5</v>
      </c>
      <c r="AE43" s="40"/>
      <c r="AF43" s="40"/>
      <c r="AG43" s="76">
        <v>5</v>
      </c>
      <c r="AH43" s="76">
        <v>43.5</v>
      </c>
      <c r="AI43" s="76">
        <v>2</v>
      </c>
      <c r="AJ43" s="76">
        <v>24</v>
      </c>
      <c r="AK43" s="40"/>
      <c r="AL43" s="40"/>
      <c r="AM43" s="199"/>
      <c r="AN43" s="4"/>
      <c r="AO43" s="40">
        <v>3</v>
      </c>
      <c r="AP43" s="40">
        <v>69.75</v>
      </c>
      <c r="AQ43" s="76">
        <v>9</v>
      </c>
      <c r="AR43" s="76">
        <v>56.25</v>
      </c>
      <c r="AS43" s="137">
        <v>6</v>
      </c>
      <c r="AT43" s="76">
        <v>31.5</v>
      </c>
      <c r="AU43" s="76"/>
      <c r="AV43" s="76"/>
      <c r="AW43" s="240">
        <f t="shared" si="3"/>
        <v>318</v>
      </c>
      <c r="AX43" s="74">
        <v>5</v>
      </c>
    </row>
    <row r="44" spans="1:50" s="135" customFormat="1" ht="18.75" customHeight="1">
      <c r="A44" s="74">
        <v>6</v>
      </c>
      <c r="B44" s="46" t="s">
        <v>21</v>
      </c>
      <c r="C44" s="46" t="s">
        <v>435</v>
      </c>
      <c r="D44" s="43"/>
      <c r="E44" s="43">
        <v>2003</v>
      </c>
      <c r="F44" s="43"/>
      <c r="G44" s="137"/>
      <c r="H44" s="40"/>
      <c r="I44" s="137"/>
      <c r="J44" s="40"/>
      <c r="K44" s="76"/>
      <c r="L44" s="76"/>
      <c r="M44" s="40"/>
      <c r="N44" s="40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40"/>
      <c r="Z44" s="40"/>
      <c r="AA44" s="40">
        <v>4</v>
      </c>
      <c r="AB44" s="40">
        <v>45</v>
      </c>
      <c r="AC44" s="40"/>
      <c r="AD44" s="40"/>
      <c r="AE44" s="40"/>
      <c r="AF44" s="40"/>
      <c r="AG44" s="76">
        <v>14</v>
      </c>
      <c r="AH44" s="76">
        <v>32</v>
      </c>
      <c r="AI44" s="76">
        <v>10</v>
      </c>
      <c r="AJ44" s="76">
        <v>18</v>
      </c>
      <c r="AK44" s="40"/>
      <c r="AL44" s="40"/>
      <c r="AM44" s="199"/>
      <c r="AN44" s="4"/>
      <c r="AO44" s="40">
        <v>9</v>
      </c>
      <c r="AP44" s="40">
        <v>37.5</v>
      </c>
      <c r="AQ44" s="76">
        <v>11</v>
      </c>
      <c r="AR44" s="76">
        <v>35</v>
      </c>
      <c r="AS44" s="137">
        <v>5</v>
      </c>
      <c r="AT44" s="76">
        <v>21.75</v>
      </c>
      <c r="AU44" s="76"/>
      <c r="AV44" s="76"/>
      <c r="AW44" s="240">
        <f t="shared" si="3"/>
        <v>189.25</v>
      </c>
      <c r="AX44" s="74">
        <v>6</v>
      </c>
    </row>
    <row r="45" spans="1:50" s="135" customFormat="1" ht="18.75" customHeight="1">
      <c r="A45" s="78">
        <v>7</v>
      </c>
      <c r="B45" s="46" t="s">
        <v>21</v>
      </c>
      <c r="C45" s="46" t="s">
        <v>330</v>
      </c>
      <c r="D45" s="43"/>
      <c r="E45" s="43">
        <v>2003</v>
      </c>
      <c r="F45" s="43"/>
      <c r="G45" s="137"/>
      <c r="H45" s="40"/>
      <c r="I45" s="137"/>
      <c r="J45" s="40"/>
      <c r="K45" s="76"/>
      <c r="L45" s="76"/>
      <c r="M45" s="40"/>
      <c r="N45" s="40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40">
        <v>6</v>
      </c>
      <c r="Z45" s="40">
        <v>42</v>
      </c>
      <c r="AA45" s="40"/>
      <c r="AB45" s="40"/>
      <c r="AC45" s="40">
        <v>4</v>
      </c>
      <c r="AD45" s="40">
        <v>45</v>
      </c>
      <c r="AE45" s="40">
        <v>6</v>
      </c>
      <c r="AF45" s="40">
        <v>42</v>
      </c>
      <c r="AG45" s="76"/>
      <c r="AH45" s="76"/>
      <c r="AI45" s="76"/>
      <c r="AJ45" s="76"/>
      <c r="AK45" s="40"/>
      <c r="AL45" s="40"/>
      <c r="AM45" s="199"/>
      <c r="AN45" s="4"/>
      <c r="AO45" s="40"/>
      <c r="AP45" s="40"/>
      <c r="AQ45" s="76"/>
      <c r="AR45" s="76"/>
      <c r="AS45" s="137"/>
      <c r="AT45" s="76"/>
      <c r="AU45" s="76"/>
      <c r="AV45" s="76"/>
      <c r="AW45" s="240">
        <f t="shared" si="3"/>
        <v>129</v>
      </c>
      <c r="AX45" s="74">
        <v>7</v>
      </c>
    </row>
    <row r="46" spans="1:50" s="135" customFormat="1" ht="18.75" customHeight="1">
      <c r="A46" s="74">
        <v>8</v>
      </c>
      <c r="B46" s="46" t="s">
        <v>20</v>
      </c>
      <c r="C46" s="15" t="s">
        <v>332</v>
      </c>
      <c r="D46" s="43"/>
      <c r="E46" s="43">
        <v>2003</v>
      </c>
      <c r="F46" s="43"/>
      <c r="G46" s="137"/>
      <c r="H46" s="40"/>
      <c r="I46" s="137"/>
      <c r="J46" s="40"/>
      <c r="K46" s="76"/>
      <c r="L46" s="76"/>
      <c r="M46" s="40"/>
      <c r="N46" s="40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40">
        <v>8</v>
      </c>
      <c r="Z46" s="40">
        <v>39</v>
      </c>
      <c r="AA46" s="40">
        <v>6</v>
      </c>
      <c r="AB46" s="40">
        <v>42</v>
      </c>
      <c r="AC46" s="40"/>
      <c r="AD46" s="40"/>
      <c r="AE46" s="40"/>
      <c r="AF46" s="40"/>
      <c r="AG46" s="76"/>
      <c r="AH46" s="76"/>
      <c r="AI46" s="76"/>
      <c r="AJ46" s="76"/>
      <c r="AK46" s="40"/>
      <c r="AL46" s="40"/>
      <c r="AM46" s="199"/>
      <c r="AN46" s="4"/>
      <c r="AO46" s="40"/>
      <c r="AP46" s="40"/>
      <c r="AQ46" s="76"/>
      <c r="AR46" s="76"/>
      <c r="AS46" s="137"/>
      <c r="AT46" s="76"/>
      <c r="AU46" s="76"/>
      <c r="AV46" s="76"/>
      <c r="AW46" s="67">
        <f t="shared" si="3"/>
        <v>81</v>
      </c>
      <c r="AX46" s="74">
        <v>8</v>
      </c>
    </row>
    <row r="47" spans="1:50" s="135" customFormat="1" ht="18.75" customHeight="1">
      <c r="A47" s="78">
        <v>9</v>
      </c>
      <c r="B47" s="46" t="s">
        <v>341</v>
      </c>
      <c r="C47" s="46" t="s">
        <v>350</v>
      </c>
      <c r="D47" s="43"/>
      <c r="E47" s="43">
        <v>2002</v>
      </c>
      <c r="F47" s="43"/>
      <c r="G47" s="137"/>
      <c r="H47" s="40"/>
      <c r="I47" s="137"/>
      <c r="J47" s="40"/>
      <c r="K47" s="76"/>
      <c r="L47" s="76"/>
      <c r="M47" s="40"/>
      <c r="N47" s="40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40"/>
      <c r="Z47" s="40"/>
      <c r="AA47" s="40"/>
      <c r="AB47" s="40"/>
      <c r="AC47" s="40"/>
      <c r="AD47" s="40"/>
      <c r="AE47" s="40"/>
      <c r="AF47" s="40"/>
      <c r="AG47" s="76">
        <v>20</v>
      </c>
      <c r="AH47" s="76">
        <v>26</v>
      </c>
      <c r="AI47" s="76">
        <v>11</v>
      </c>
      <c r="AJ47" s="76">
        <v>17.5</v>
      </c>
      <c r="AK47" s="40"/>
      <c r="AL47" s="40"/>
      <c r="AM47" s="199"/>
      <c r="AN47" s="4"/>
      <c r="AO47" s="40"/>
      <c r="AP47" s="40"/>
      <c r="AQ47" s="76"/>
      <c r="AR47" s="76"/>
      <c r="AS47" s="137"/>
      <c r="AT47" s="76"/>
      <c r="AU47" s="76"/>
      <c r="AV47" s="76"/>
      <c r="AW47" s="67">
        <f t="shared" si="3"/>
        <v>43.5</v>
      </c>
      <c r="AX47" s="74">
        <v>9</v>
      </c>
    </row>
    <row r="48" spans="1:50" s="135" customFormat="1" ht="18.75" customHeight="1">
      <c r="A48" s="74">
        <v>10</v>
      </c>
      <c r="B48" s="46" t="s">
        <v>21</v>
      </c>
      <c r="C48" s="46" t="s">
        <v>337</v>
      </c>
      <c r="D48" s="43"/>
      <c r="E48" s="43">
        <v>2003</v>
      </c>
      <c r="F48" s="43"/>
      <c r="G48" s="137"/>
      <c r="H48" s="40"/>
      <c r="I48" s="137"/>
      <c r="J48" s="40"/>
      <c r="K48" s="76"/>
      <c r="L48" s="76"/>
      <c r="M48" s="40"/>
      <c r="N48" s="40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40"/>
      <c r="Z48" s="40"/>
      <c r="AA48" s="40"/>
      <c r="AB48" s="40"/>
      <c r="AC48" s="40"/>
      <c r="AD48" s="40"/>
      <c r="AE48" s="40">
        <v>5</v>
      </c>
      <c r="AF48" s="40">
        <v>43.5</v>
      </c>
      <c r="AG48" s="76"/>
      <c r="AH48" s="76"/>
      <c r="AI48" s="76"/>
      <c r="AJ48" s="76"/>
      <c r="AK48" s="40"/>
      <c r="AL48" s="40"/>
      <c r="AM48" s="199"/>
      <c r="AN48" s="4"/>
      <c r="AO48" s="40"/>
      <c r="AP48" s="40"/>
      <c r="AQ48" s="76"/>
      <c r="AR48" s="76"/>
      <c r="AS48" s="137"/>
      <c r="AT48" s="76"/>
      <c r="AU48" s="76"/>
      <c r="AV48" s="76"/>
      <c r="AW48" s="67">
        <f t="shared" si="3"/>
        <v>43.5</v>
      </c>
      <c r="AX48" s="74">
        <v>9</v>
      </c>
    </row>
    <row r="49" spans="1:50" s="135" customFormat="1" ht="18.75" customHeight="1" thickBot="1">
      <c r="A49" s="78">
        <v>11</v>
      </c>
      <c r="B49" s="46" t="s">
        <v>20</v>
      </c>
      <c r="C49" s="46" t="s">
        <v>391</v>
      </c>
      <c r="D49" s="43"/>
      <c r="E49" s="43">
        <v>2002</v>
      </c>
      <c r="F49" s="43" t="s">
        <v>50</v>
      </c>
      <c r="G49" s="137"/>
      <c r="H49" s="40"/>
      <c r="I49" s="137"/>
      <c r="J49" s="40"/>
      <c r="K49" s="76"/>
      <c r="L49" s="76"/>
      <c r="M49" s="40"/>
      <c r="N49" s="40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40"/>
      <c r="Z49" s="40"/>
      <c r="AA49" s="40"/>
      <c r="AB49" s="40"/>
      <c r="AC49" s="40"/>
      <c r="AD49" s="40"/>
      <c r="AE49" s="40"/>
      <c r="AF49" s="40"/>
      <c r="AG49" s="76"/>
      <c r="AH49" s="76"/>
      <c r="AI49" s="76"/>
      <c r="AJ49" s="76"/>
      <c r="AK49" s="40"/>
      <c r="AL49" s="40"/>
      <c r="AM49" s="199"/>
      <c r="AN49" s="4"/>
      <c r="AO49" s="40">
        <v>13</v>
      </c>
      <c r="AP49" s="40">
        <v>33</v>
      </c>
      <c r="AQ49" s="76"/>
      <c r="AR49" s="76"/>
      <c r="AS49" s="137"/>
      <c r="AT49" s="76"/>
      <c r="AU49" s="76"/>
      <c r="AV49" s="76"/>
      <c r="AW49" s="67">
        <f t="shared" si="3"/>
        <v>33</v>
      </c>
      <c r="AX49" s="74">
        <v>11</v>
      </c>
    </row>
    <row r="50" spans="1:50" s="135" customFormat="1" ht="18.75" customHeight="1" hidden="1">
      <c r="A50" s="74">
        <v>12</v>
      </c>
      <c r="B50" s="46" t="s">
        <v>17</v>
      </c>
      <c r="C50" s="46" t="s">
        <v>80</v>
      </c>
      <c r="D50" s="43"/>
      <c r="E50" s="43">
        <v>2002</v>
      </c>
      <c r="F50" s="43" t="s">
        <v>50</v>
      </c>
      <c r="G50" s="137"/>
      <c r="H50" s="40"/>
      <c r="I50" s="137"/>
      <c r="J50" s="40"/>
      <c r="K50" s="76"/>
      <c r="L50" s="76"/>
      <c r="M50" s="40"/>
      <c r="N50" s="40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40"/>
      <c r="Z50" s="40"/>
      <c r="AA50" s="40"/>
      <c r="AB50" s="40"/>
      <c r="AC50" s="40"/>
      <c r="AD50" s="40"/>
      <c r="AE50" s="40"/>
      <c r="AF50" s="40"/>
      <c r="AG50" s="76"/>
      <c r="AH50" s="76"/>
      <c r="AI50" s="76"/>
      <c r="AJ50" s="76"/>
      <c r="AK50" s="40"/>
      <c r="AL50" s="40"/>
      <c r="AM50" s="199"/>
      <c r="AN50" s="4"/>
      <c r="AO50" s="40"/>
      <c r="AP50" s="40"/>
      <c r="AQ50" s="76"/>
      <c r="AR50" s="76"/>
      <c r="AS50" s="137"/>
      <c r="AT50" s="76"/>
      <c r="AU50" s="76"/>
      <c r="AV50" s="76"/>
      <c r="AW50" s="67">
        <f t="shared" si="3"/>
        <v>0</v>
      </c>
      <c r="AX50" s="74"/>
    </row>
    <row r="51" spans="1:50" s="135" customFormat="1" ht="18.75" customHeight="1" hidden="1">
      <c r="A51" s="78">
        <v>13</v>
      </c>
      <c r="B51" s="43" t="s">
        <v>17</v>
      </c>
      <c r="C51" s="46" t="s">
        <v>69</v>
      </c>
      <c r="D51" s="43"/>
      <c r="E51" s="43">
        <v>2002</v>
      </c>
      <c r="F51" s="43" t="s">
        <v>50</v>
      </c>
      <c r="G51" s="137"/>
      <c r="H51" s="40"/>
      <c r="I51" s="137"/>
      <c r="J51" s="40"/>
      <c r="K51" s="76"/>
      <c r="L51" s="76"/>
      <c r="M51" s="40"/>
      <c r="N51" s="40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40"/>
      <c r="Z51" s="40"/>
      <c r="AA51" s="40"/>
      <c r="AB51" s="40"/>
      <c r="AC51" s="40"/>
      <c r="AD51" s="40"/>
      <c r="AE51" s="40"/>
      <c r="AF51" s="40"/>
      <c r="AG51" s="76"/>
      <c r="AH51" s="76"/>
      <c r="AI51" s="76"/>
      <c r="AJ51" s="76"/>
      <c r="AK51" s="40"/>
      <c r="AL51" s="40"/>
      <c r="AM51" s="199"/>
      <c r="AN51" s="4"/>
      <c r="AO51" s="40"/>
      <c r="AP51" s="40"/>
      <c r="AQ51" s="76"/>
      <c r="AR51" s="76"/>
      <c r="AS51" s="137"/>
      <c r="AT51" s="76"/>
      <c r="AU51" s="76"/>
      <c r="AV51" s="76"/>
      <c r="AW51" s="67">
        <f t="shared" si="3"/>
        <v>0</v>
      </c>
      <c r="AX51" s="74"/>
    </row>
    <row r="52" spans="1:50" s="135" customFormat="1" ht="18.75" customHeight="1" hidden="1" thickBot="1">
      <c r="A52" s="74">
        <v>14</v>
      </c>
      <c r="B52" s="46" t="s">
        <v>17</v>
      </c>
      <c r="C52" s="46" t="s">
        <v>239</v>
      </c>
      <c r="D52" s="43"/>
      <c r="E52" s="43">
        <v>2003</v>
      </c>
      <c r="F52" s="43"/>
      <c r="G52" s="137"/>
      <c r="H52" s="40"/>
      <c r="I52" s="137"/>
      <c r="J52" s="40"/>
      <c r="K52" s="76"/>
      <c r="L52" s="76"/>
      <c r="M52" s="40"/>
      <c r="N52" s="40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40"/>
      <c r="Z52" s="40"/>
      <c r="AA52" s="40"/>
      <c r="AB52" s="40"/>
      <c r="AC52" s="40"/>
      <c r="AD52" s="40"/>
      <c r="AE52" s="40"/>
      <c r="AF52" s="40"/>
      <c r="AG52" s="76"/>
      <c r="AH52" s="76"/>
      <c r="AI52" s="76"/>
      <c r="AJ52" s="76"/>
      <c r="AK52" s="40"/>
      <c r="AL52" s="40"/>
      <c r="AM52" s="199"/>
      <c r="AN52" s="4"/>
      <c r="AO52" s="40"/>
      <c r="AP52" s="40"/>
      <c r="AQ52" s="76"/>
      <c r="AR52" s="76"/>
      <c r="AS52" s="137"/>
      <c r="AT52" s="76"/>
      <c r="AU52" s="76"/>
      <c r="AV52" s="76"/>
      <c r="AW52" s="67">
        <f t="shared" si="3"/>
        <v>0</v>
      </c>
      <c r="AX52" s="74"/>
    </row>
    <row r="53" spans="1:50" ht="27.75" customHeight="1" thickBot="1">
      <c r="A53" s="195"/>
      <c r="B53" s="197"/>
      <c r="C53" s="198" t="s">
        <v>288</v>
      </c>
      <c r="D53" s="196"/>
      <c r="E53" s="196"/>
      <c r="F53" s="196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207"/>
      <c r="AN53" s="45"/>
      <c r="AO53" s="45"/>
      <c r="AP53" s="45"/>
      <c r="AQ53" s="45"/>
      <c r="AR53" s="45"/>
      <c r="AS53" s="45"/>
      <c r="AT53" s="45"/>
      <c r="AU53" s="45"/>
      <c r="AV53" s="45"/>
      <c r="AW53" s="115"/>
      <c r="AX53" s="85"/>
    </row>
    <row r="54" spans="1:50" s="135" customFormat="1" ht="18.75" customHeight="1">
      <c r="A54" s="78">
        <v>1</v>
      </c>
      <c r="B54" s="16" t="s">
        <v>20</v>
      </c>
      <c r="C54" s="202" t="s">
        <v>312</v>
      </c>
      <c r="D54" s="13"/>
      <c r="E54" s="13">
        <v>2004</v>
      </c>
      <c r="F54" s="13"/>
      <c r="G54" s="203"/>
      <c r="H54" s="71"/>
      <c r="I54" s="203"/>
      <c r="J54" s="71"/>
      <c r="K54" s="204"/>
      <c r="L54" s="204"/>
      <c r="M54" s="71"/>
      <c r="N54" s="71"/>
      <c r="O54" s="204">
        <v>11</v>
      </c>
      <c r="P54" s="204">
        <v>35</v>
      </c>
      <c r="Q54" s="204"/>
      <c r="R54" s="204"/>
      <c r="S54" s="204"/>
      <c r="T54" s="204"/>
      <c r="U54" s="204"/>
      <c r="V54" s="204"/>
      <c r="W54" s="204"/>
      <c r="X54" s="204"/>
      <c r="Y54" s="71">
        <v>3</v>
      </c>
      <c r="Z54" s="71">
        <v>46.5</v>
      </c>
      <c r="AA54" s="71"/>
      <c r="AB54" s="71"/>
      <c r="AC54" s="71">
        <v>3</v>
      </c>
      <c r="AD54" s="71">
        <v>46.5</v>
      </c>
      <c r="AE54" s="71"/>
      <c r="AF54" s="71"/>
      <c r="AG54" s="204">
        <v>18</v>
      </c>
      <c r="AH54" s="204">
        <v>28</v>
      </c>
      <c r="AI54" s="204">
        <v>4</v>
      </c>
      <c r="AJ54" s="204">
        <v>22.25</v>
      </c>
      <c r="AK54" s="71"/>
      <c r="AL54" s="71"/>
      <c r="AM54" s="206"/>
      <c r="AN54" s="43"/>
      <c r="AO54" s="71">
        <v>8</v>
      </c>
      <c r="AP54" s="71">
        <v>39</v>
      </c>
      <c r="AQ54" s="204">
        <v>7</v>
      </c>
      <c r="AR54" s="204">
        <v>40.5</v>
      </c>
      <c r="AS54" s="203">
        <v>3</v>
      </c>
      <c r="AT54" s="204">
        <v>23.25</v>
      </c>
      <c r="AU54" s="204"/>
      <c r="AV54" s="204"/>
      <c r="AW54" s="67">
        <f aca="true" t="shared" si="4" ref="AW54:AW64">H54+J54+L54+N54+P54+R54+T54+V54+X54+Z54+AB54+AD54+AF54+AH54+AJ54+AL54+AN54+AP54+AR54+AT54+AV54</f>
        <v>281</v>
      </c>
      <c r="AX54" s="78">
        <v>1</v>
      </c>
    </row>
    <row r="55" spans="1:50" s="135" customFormat="1" ht="18.75" customHeight="1" hidden="1">
      <c r="A55" s="74">
        <v>2</v>
      </c>
      <c r="B55" s="7"/>
      <c r="C55" s="49"/>
      <c r="D55" s="3"/>
      <c r="E55" s="3"/>
      <c r="F55" s="3"/>
      <c r="G55" s="137"/>
      <c r="H55" s="40"/>
      <c r="I55" s="137"/>
      <c r="J55" s="40"/>
      <c r="K55" s="76"/>
      <c r="L55" s="76"/>
      <c r="M55" s="40"/>
      <c r="N55" s="40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40"/>
      <c r="Z55" s="40"/>
      <c r="AA55" s="40"/>
      <c r="AB55" s="40"/>
      <c r="AC55" s="40"/>
      <c r="AD55" s="40"/>
      <c r="AE55" s="40"/>
      <c r="AF55" s="40"/>
      <c r="AG55" s="76"/>
      <c r="AH55" s="76"/>
      <c r="AI55" s="76"/>
      <c r="AJ55" s="76"/>
      <c r="AK55" s="40"/>
      <c r="AL55" s="40"/>
      <c r="AM55" s="199"/>
      <c r="AN55" s="4"/>
      <c r="AO55" s="40"/>
      <c r="AP55" s="40"/>
      <c r="AQ55" s="76"/>
      <c r="AR55" s="76"/>
      <c r="AS55" s="137"/>
      <c r="AT55" s="76"/>
      <c r="AU55" s="76"/>
      <c r="AV55" s="76"/>
      <c r="AW55" s="67">
        <f t="shared" si="4"/>
        <v>0</v>
      </c>
      <c r="AX55" s="74"/>
    </row>
    <row r="56" spans="1:50" s="135" customFormat="1" ht="18.75" customHeight="1">
      <c r="A56" s="74">
        <v>2</v>
      </c>
      <c r="B56" s="7" t="s">
        <v>17</v>
      </c>
      <c r="C56" s="49" t="s">
        <v>293</v>
      </c>
      <c r="D56" s="3"/>
      <c r="E56" s="3">
        <v>2005</v>
      </c>
      <c r="F56" s="3" t="s">
        <v>50</v>
      </c>
      <c r="G56" s="137">
        <v>3</v>
      </c>
      <c r="H56" s="40">
        <v>46.5</v>
      </c>
      <c r="I56" s="137"/>
      <c r="J56" s="40"/>
      <c r="K56" s="76"/>
      <c r="L56" s="76"/>
      <c r="M56" s="40"/>
      <c r="N56" s="40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40"/>
      <c r="Z56" s="40"/>
      <c r="AA56" s="40"/>
      <c r="AB56" s="40"/>
      <c r="AC56" s="40"/>
      <c r="AD56" s="40"/>
      <c r="AE56" s="40"/>
      <c r="AF56" s="40"/>
      <c r="AG56" s="76">
        <v>8</v>
      </c>
      <c r="AH56" s="76">
        <v>39</v>
      </c>
      <c r="AI56" s="76">
        <v>9</v>
      </c>
      <c r="AJ56" s="76">
        <v>18.75</v>
      </c>
      <c r="AK56" s="40"/>
      <c r="AL56" s="40"/>
      <c r="AM56" s="199"/>
      <c r="AN56" s="4"/>
      <c r="AO56" s="40">
        <v>4</v>
      </c>
      <c r="AP56" s="40">
        <v>45</v>
      </c>
      <c r="AQ56" s="76">
        <v>4</v>
      </c>
      <c r="AR56" s="76">
        <v>45</v>
      </c>
      <c r="AS56" s="137">
        <v>2</v>
      </c>
      <c r="AT56" s="76">
        <v>24</v>
      </c>
      <c r="AU56" s="76"/>
      <c r="AV56" s="76"/>
      <c r="AW56" s="67">
        <f t="shared" si="4"/>
        <v>218.25</v>
      </c>
      <c r="AX56" s="74">
        <v>2</v>
      </c>
    </row>
    <row r="57" spans="1:50" s="135" customFormat="1" ht="18.75" customHeight="1">
      <c r="A57" s="74">
        <v>3</v>
      </c>
      <c r="B57" s="7" t="s">
        <v>20</v>
      </c>
      <c r="C57" s="49" t="s">
        <v>324</v>
      </c>
      <c r="D57" s="3"/>
      <c r="E57" s="3">
        <v>2004</v>
      </c>
      <c r="F57" s="3"/>
      <c r="G57" s="137"/>
      <c r="H57" s="40"/>
      <c r="I57" s="137"/>
      <c r="J57" s="40"/>
      <c r="K57" s="76"/>
      <c r="L57" s="76"/>
      <c r="M57" s="40"/>
      <c r="N57" s="40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40">
        <v>5</v>
      </c>
      <c r="Z57" s="40">
        <v>43.5</v>
      </c>
      <c r="AA57" s="40"/>
      <c r="AB57" s="40"/>
      <c r="AC57" s="40">
        <v>4</v>
      </c>
      <c r="AD57" s="40">
        <v>45</v>
      </c>
      <c r="AE57" s="40"/>
      <c r="AF57" s="40"/>
      <c r="AG57" s="76"/>
      <c r="AH57" s="76"/>
      <c r="AI57" s="76"/>
      <c r="AJ57" s="76"/>
      <c r="AK57" s="40"/>
      <c r="AL57" s="40"/>
      <c r="AM57" s="199"/>
      <c r="AN57" s="4"/>
      <c r="AO57" s="40">
        <v>11</v>
      </c>
      <c r="AP57" s="40">
        <v>35</v>
      </c>
      <c r="AQ57" s="76"/>
      <c r="AR57" s="76"/>
      <c r="AS57" s="137"/>
      <c r="AT57" s="76"/>
      <c r="AU57" s="76"/>
      <c r="AV57" s="76"/>
      <c r="AW57" s="67">
        <f t="shared" si="4"/>
        <v>123.5</v>
      </c>
      <c r="AX57" s="78">
        <v>3</v>
      </c>
    </row>
    <row r="58" spans="1:50" s="135" customFormat="1" ht="18.75" customHeight="1">
      <c r="A58" s="74">
        <v>4</v>
      </c>
      <c r="B58" s="7" t="s">
        <v>17</v>
      </c>
      <c r="C58" s="89" t="s">
        <v>394</v>
      </c>
      <c r="D58" s="3"/>
      <c r="E58" s="3">
        <v>2004</v>
      </c>
      <c r="F58" s="3"/>
      <c r="G58" s="137"/>
      <c r="H58" s="40"/>
      <c r="I58" s="137"/>
      <c r="J58" s="40"/>
      <c r="K58" s="76"/>
      <c r="L58" s="76"/>
      <c r="M58" s="40"/>
      <c r="N58" s="40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40"/>
      <c r="Z58" s="40"/>
      <c r="AA58" s="40"/>
      <c r="AB58" s="40"/>
      <c r="AC58" s="40"/>
      <c r="AD58" s="40"/>
      <c r="AE58" s="40"/>
      <c r="AF58" s="40"/>
      <c r="AG58" s="76"/>
      <c r="AH58" s="76"/>
      <c r="AI58" s="76"/>
      <c r="AJ58" s="76"/>
      <c r="AK58" s="40"/>
      <c r="AL58" s="40"/>
      <c r="AM58" s="199"/>
      <c r="AN58" s="4"/>
      <c r="AO58" s="40">
        <v>5</v>
      </c>
      <c r="AP58" s="40">
        <v>43.5</v>
      </c>
      <c r="AQ58" s="76">
        <v>6</v>
      </c>
      <c r="AR58" s="76">
        <v>42</v>
      </c>
      <c r="AS58" s="137">
        <v>2</v>
      </c>
      <c r="AT58" s="76">
        <v>24</v>
      </c>
      <c r="AU58" s="76"/>
      <c r="AV58" s="76"/>
      <c r="AW58" s="67">
        <f t="shared" si="4"/>
        <v>109.5</v>
      </c>
      <c r="AX58" s="74">
        <v>4</v>
      </c>
    </row>
    <row r="59" spans="1:50" s="135" customFormat="1" ht="18.75" customHeight="1">
      <c r="A59" s="74">
        <v>5</v>
      </c>
      <c r="B59" s="7" t="s">
        <v>21</v>
      </c>
      <c r="C59" s="49" t="s">
        <v>338</v>
      </c>
      <c r="D59" s="3"/>
      <c r="E59" s="3">
        <v>2005</v>
      </c>
      <c r="F59" s="3"/>
      <c r="G59" s="137"/>
      <c r="H59" s="40"/>
      <c r="I59" s="137"/>
      <c r="J59" s="40"/>
      <c r="K59" s="76"/>
      <c r="L59" s="76"/>
      <c r="M59" s="40"/>
      <c r="N59" s="40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40"/>
      <c r="Z59" s="40"/>
      <c r="AA59" s="40"/>
      <c r="AB59" s="40"/>
      <c r="AC59" s="40"/>
      <c r="AD59" s="40"/>
      <c r="AE59" s="40">
        <v>1</v>
      </c>
      <c r="AF59" s="40">
        <v>50</v>
      </c>
      <c r="AG59" s="76"/>
      <c r="AH59" s="76"/>
      <c r="AI59" s="76"/>
      <c r="AJ59" s="76"/>
      <c r="AK59" s="40"/>
      <c r="AL59" s="40"/>
      <c r="AM59" s="199"/>
      <c r="AN59" s="4"/>
      <c r="AO59" s="40"/>
      <c r="AP59" s="40"/>
      <c r="AQ59" s="76"/>
      <c r="AR59" s="76"/>
      <c r="AS59" s="137"/>
      <c r="AT59" s="76"/>
      <c r="AU59" s="76"/>
      <c r="AV59" s="76"/>
      <c r="AW59" s="67">
        <f t="shared" si="4"/>
        <v>50</v>
      </c>
      <c r="AX59" s="74">
        <v>5</v>
      </c>
    </row>
    <row r="60" spans="1:50" s="135" customFormat="1" ht="18.75" customHeight="1">
      <c r="A60" s="74">
        <v>6</v>
      </c>
      <c r="B60" s="7" t="s">
        <v>20</v>
      </c>
      <c r="C60" s="49" t="s">
        <v>353</v>
      </c>
      <c r="D60" s="3"/>
      <c r="E60" s="3"/>
      <c r="F60" s="3"/>
      <c r="G60" s="137"/>
      <c r="H60" s="40"/>
      <c r="I60" s="137"/>
      <c r="J60" s="40"/>
      <c r="K60" s="76"/>
      <c r="L60" s="76"/>
      <c r="M60" s="40"/>
      <c r="N60" s="40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40"/>
      <c r="Z60" s="40"/>
      <c r="AA60" s="40"/>
      <c r="AB60" s="40"/>
      <c r="AC60" s="40"/>
      <c r="AD60" s="40"/>
      <c r="AE60" s="40"/>
      <c r="AF60" s="40"/>
      <c r="AG60" s="76">
        <v>23</v>
      </c>
      <c r="AH60" s="76">
        <v>23</v>
      </c>
      <c r="AI60" s="76">
        <v>7</v>
      </c>
      <c r="AJ60" s="76">
        <v>20.25</v>
      </c>
      <c r="AK60" s="40"/>
      <c r="AL60" s="40"/>
      <c r="AM60" s="199"/>
      <c r="AN60" s="4"/>
      <c r="AO60" s="40"/>
      <c r="AP60" s="40"/>
      <c r="AQ60" s="76"/>
      <c r="AR60" s="76"/>
      <c r="AS60" s="137"/>
      <c r="AT60" s="76"/>
      <c r="AU60" s="76"/>
      <c r="AV60" s="76"/>
      <c r="AW60" s="67">
        <f t="shared" si="4"/>
        <v>43.25</v>
      </c>
      <c r="AX60" s="78">
        <v>6</v>
      </c>
    </row>
    <row r="61" spans="1:50" s="135" customFormat="1" ht="18.75" customHeight="1">
      <c r="A61" s="74">
        <v>7</v>
      </c>
      <c r="B61" s="7" t="s">
        <v>21</v>
      </c>
      <c r="C61" s="49" t="s">
        <v>336</v>
      </c>
      <c r="D61" s="3"/>
      <c r="E61" s="3">
        <v>2007</v>
      </c>
      <c r="F61" s="3"/>
      <c r="G61" s="137"/>
      <c r="H61" s="40"/>
      <c r="I61" s="137"/>
      <c r="J61" s="40"/>
      <c r="K61" s="76"/>
      <c r="L61" s="76"/>
      <c r="M61" s="40"/>
      <c r="N61" s="40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40"/>
      <c r="Z61" s="40"/>
      <c r="AA61" s="40"/>
      <c r="AB61" s="40"/>
      <c r="AC61" s="40">
        <v>8</v>
      </c>
      <c r="AD61" s="40">
        <v>39</v>
      </c>
      <c r="AE61" s="40"/>
      <c r="AF61" s="40"/>
      <c r="AG61" s="76"/>
      <c r="AH61" s="76"/>
      <c r="AI61" s="76"/>
      <c r="AJ61" s="76"/>
      <c r="AK61" s="40"/>
      <c r="AL61" s="40"/>
      <c r="AM61" s="199"/>
      <c r="AN61" s="4"/>
      <c r="AO61" s="40"/>
      <c r="AP61" s="40"/>
      <c r="AQ61" s="76"/>
      <c r="AR61" s="76"/>
      <c r="AS61" s="137"/>
      <c r="AT61" s="76"/>
      <c r="AU61" s="76"/>
      <c r="AV61" s="76"/>
      <c r="AW61" s="67">
        <f t="shared" si="4"/>
        <v>39</v>
      </c>
      <c r="AX61" s="74">
        <v>7</v>
      </c>
    </row>
    <row r="62" spans="1:50" s="135" customFormat="1" ht="18.75" customHeight="1">
      <c r="A62" s="74">
        <v>7</v>
      </c>
      <c r="B62" s="7" t="s">
        <v>20</v>
      </c>
      <c r="C62" s="49" t="s">
        <v>325</v>
      </c>
      <c r="D62" s="3"/>
      <c r="E62" s="3">
        <v>2004</v>
      </c>
      <c r="F62" s="3"/>
      <c r="G62" s="137"/>
      <c r="H62" s="40"/>
      <c r="I62" s="137"/>
      <c r="J62" s="40"/>
      <c r="K62" s="76"/>
      <c r="L62" s="76"/>
      <c r="M62" s="40"/>
      <c r="N62" s="40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40">
        <v>8</v>
      </c>
      <c r="Z62" s="40">
        <v>39</v>
      </c>
      <c r="AA62" s="40"/>
      <c r="AB62" s="40"/>
      <c r="AC62" s="40"/>
      <c r="AD62" s="40"/>
      <c r="AE62" s="40"/>
      <c r="AF62" s="40"/>
      <c r="AG62" s="76"/>
      <c r="AH62" s="76"/>
      <c r="AI62" s="76"/>
      <c r="AJ62" s="76"/>
      <c r="AK62" s="40"/>
      <c r="AL62" s="40"/>
      <c r="AM62" s="199"/>
      <c r="AN62" s="4"/>
      <c r="AO62" s="40"/>
      <c r="AP62" s="40"/>
      <c r="AQ62" s="76"/>
      <c r="AR62" s="76"/>
      <c r="AS62" s="137"/>
      <c r="AT62" s="76"/>
      <c r="AU62" s="76"/>
      <c r="AV62" s="76"/>
      <c r="AW62" s="67">
        <f t="shared" si="4"/>
        <v>39</v>
      </c>
      <c r="AX62" s="74">
        <v>7</v>
      </c>
    </row>
    <row r="63" spans="1:50" s="135" customFormat="1" ht="18.75" customHeight="1">
      <c r="A63" s="74">
        <v>9</v>
      </c>
      <c r="B63" s="7" t="s">
        <v>17</v>
      </c>
      <c r="C63" s="89" t="s">
        <v>424</v>
      </c>
      <c r="D63" s="3"/>
      <c r="E63" s="3">
        <v>2004</v>
      </c>
      <c r="F63" s="3"/>
      <c r="G63" s="137"/>
      <c r="H63" s="40"/>
      <c r="I63" s="137"/>
      <c r="J63" s="40"/>
      <c r="K63" s="76"/>
      <c r="L63" s="76"/>
      <c r="M63" s="40"/>
      <c r="N63" s="40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40"/>
      <c r="Z63" s="40"/>
      <c r="AA63" s="40"/>
      <c r="AB63" s="40"/>
      <c r="AC63" s="40"/>
      <c r="AD63" s="40"/>
      <c r="AE63" s="40"/>
      <c r="AF63" s="40"/>
      <c r="AG63" s="76"/>
      <c r="AH63" s="76"/>
      <c r="AI63" s="76"/>
      <c r="AJ63" s="76"/>
      <c r="AK63" s="40"/>
      <c r="AL63" s="40"/>
      <c r="AM63" s="199"/>
      <c r="AN63" s="4"/>
      <c r="AO63" s="40"/>
      <c r="AP63" s="40"/>
      <c r="AQ63" s="76">
        <v>8</v>
      </c>
      <c r="AR63" s="76">
        <v>38</v>
      </c>
      <c r="AS63" s="137"/>
      <c r="AT63" s="76"/>
      <c r="AU63" s="76"/>
      <c r="AV63" s="76"/>
      <c r="AW63" s="67">
        <f t="shared" si="4"/>
        <v>38</v>
      </c>
      <c r="AX63" s="74">
        <v>9</v>
      </c>
    </row>
    <row r="64" spans="1:50" s="135" customFormat="1" ht="18.75" customHeight="1">
      <c r="A64" s="74">
        <v>10</v>
      </c>
      <c r="B64" s="7" t="s">
        <v>20</v>
      </c>
      <c r="C64" s="49" t="s">
        <v>396</v>
      </c>
      <c r="D64" s="3"/>
      <c r="E64" s="3">
        <v>2004</v>
      </c>
      <c r="F64" s="3"/>
      <c r="G64" s="137"/>
      <c r="H64" s="40"/>
      <c r="I64" s="137"/>
      <c r="J64" s="40"/>
      <c r="K64" s="76"/>
      <c r="L64" s="76"/>
      <c r="M64" s="40"/>
      <c r="N64" s="40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40"/>
      <c r="Z64" s="40"/>
      <c r="AA64" s="40"/>
      <c r="AB64" s="40"/>
      <c r="AC64" s="40"/>
      <c r="AD64" s="40"/>
      <c r="AE64" s="40"/>
      <c r="AF64" s="40"/>
      <c r="AG64" s="76"/>
      <c r="AH64" s="76"/>
      <c r="AI64" s="76"/>
      <c r="AJ64" s="76"/>
      <c r="AK64" s="40"/>
      <c r="AL64" s="40"/>
      <c r="AM64" s="199"/>
      <c r="AN64" s="4"/>
      <c r="AO64" s="40">
        <v>9</v>
      </c>
      <c r="AP64" s="40">
        <v>37.5</v>
      </c>
      <c r="AQ64" s="76"/>
      <c r="AR64" s="76"/>
      <c r="AS64" s="137"/>
      <c r="AT64" s="76"/>
      <c r="AU64" s="76"/>
      <c r="AV64" s="76"/>
      <c r="AW64" s="67">
        <f t="shared" si="4"/>
        <v>37.5</v>
      </c>
      <c r="AX64" s="74">
        <v>10</v>
      </c>
    </row>
    <row r="65" ht="15" customHeight="1"/>
  </sheetData>
  <sheetProtection/>
  <autoFilter ref="A5:AX25">
    <sortState ref="A6:AX64">
      <sortCondition descending="1" sortBy="value" ref="AW6:AW64"/>
    </sortState>
  </autoFilter>
  <mergeCells count="42">
    <mergeCell ref="A1:AX2"/>
    <mergeCell ref="A3:A5"/>
    <mergeCell ref="B3:B5"/>
    <mergeCell ref="C3:C5"/>
    <mergeCell ref="D3:D5"/>
    <mergeCell ref="E3:E5"/>
    <mergeCell ref="F3:F5"/>
    <mergeCell ref="G3:H3"/>
    <mergeCell ref="I3:L3"/>
    <mergeCell ref="M3:N3"/>
    <mergeCell ref="O3:P3"/>
    <mergeCell ref="Q3:T3"/>
    <mergeCell ref="U3:X3"/>
    <mergeCell ref="Y3:AF3"/>
    <mergeCell ref="AG3:AJ3"/>
    <mergeCell ref="AK3:AL3"/>
    <mergeCell ref="S4:T4"/>
    <mergeCell ref="AM3:AN3"/>
    <mergeCell ref="AO3:AP3"/>
    <mergeCell ref="AQ3:AV3"/>
    <mergeCell ref="AW3:AW5"/>
    <mergeCell ref="AM4:AN4"/>
    <mergeCell ref="AO4:AP4"/>
    <mergeCell ref="U4:V4"/>
    <mergeCell ref="W4:X4"/>
    <mergeCell ref="Y4:Z4"/>
    <mergeCell ref="G4:H4"/>
    <mergeCell ref="I4:J4"/>
    <mergeCell ref="K4:L4"/>
    <mergeCell ref="M4:N4"/>
    <mergeCell ref="O4:P4"/>
    <mergeCell ref="Q4:R4"/>
    <mergeCell ref="AA4:AB4"/>
    <mergeCell ref="AC4:AD4"/>
    <mergeCell ref="AX3:AX5"/>
    <mergeCell ref="AQ4:AR4"/>
    <mergeCell ref="AS4:AT4"/>
    <mergeCell ref="AU4:AV4"/>
    <mergeCell ref="AE4:AF4"/>
    <mergeCell ref="AG4:AH4"/>
    <mergeCell ref="AI4:AJ4"/>
    <mergeCell ref="AK4:AL4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09"/>
  <sheetViews>
    <sheetView zoomScale="90" zoomScaleNormal="9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118" sqref="D118"/>
    </sheetView>
  </sheetViews>
  <sheetFormatPr defaultColWidth="9.140625" defaultRowHeight="12.75"/>
  <cols>
    <col min="1" max="1" width="5.57421875" style="0" customWidth="1"/>
    <col min="2" max="2" width="12.28125" style="0" customWidth="1"/>
    <col min="3" max="3" width="16.140625" style="0" customWidth="1"/>
    <col min="4" max="4" width="23.00390625" style="0" customWidth="1"/>
    <col min="5" max="5" width="8.57421875" style="0" customWidth="1"/>
    <col min="6" max="7" width="5.7109375" style="0" customWidth="1"/>
    <col min="8" max="8" width="6.8515625" style="0" customWidth="1"/>
    <col min="9" max="9" width="5.7109375" style="0" customWidth="1"/>
    <col min="10" max="10" width="6.8515625" style="0" customWidth="1"/>
    <col min="11" max="11" width="5.7109375" style="0" customWidth="1"/>
    <col min="12" max="12" width="7.8515625" style="0" customWidth="1"/>
    <col min="13" max="13" width="5.7109375" style="0" hidden="1" customWidth="1"/>
    <col min="14" max="14" width="7.8515625" style="0" hidden="1" customWidth="1"/>
    <col min="15" max="15" width="5.7109375" style="0" hidden="1" customWidth="1"/>
    <col min="16" max="16" width="8.00390625" style="0" hidden="1" customWidth="1"/>
    <col min="17" max="19" width="5.7109375" style="0" customWidth="1"/>
    <col min="20" max="20" width="6.421875" style="0" customWidth="1"/>
    <col min="21" max="21" width="5.7109375" style="0" customWidth="1"/>
    <col min="22" max="22" width="8.00390625" style="0" customWidth="1"/>
    <col min="23" max="23" width="5.7109375" style="0" customWidth="1"/>
    <col min="24" max="24" width="7.57421875" style="0" customWidth="1"/>
    <col min="25" max="25" width="5.7109375" style="0" customWidth="1"/>
    <col min="26" max="26" width="7.7109375" style="0" customWidth="1"/>
    <col min="27" max="27" width="5.7109375" style="0" customWidth="1"/>
    <col min="28" max="28" width="8.28125" style="0" customWidth="1"/>
    <col min="29" max="29" width="5.7109375" style="0" customWidth="1"/>
    <col min="30" max="30" width="8.140625" style="0" customWidth="1"/>
    <col min="31" max="31" width="5.7109375" style="0" customWidth="1"/>
    <col min="32" max="32" width="9.00390625" style="0" customWidth="1"/>
    <col min="33" max="33" width="9.421875" style="149" bestFit="1" customWidth="1"/>
  </cols>
  <sheetData>
    <row r="1" spans="1:33" s="2" customFormat="1" ht="14.25" customHeight="1">
      <c r="A1" s="321" t="s">
        <v>276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G1" s="145"/>
    </row>
    <row r="2" spans="1:33" s="2" customFormat="1" ht="33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G2" s="145"/>
    </row>
    <row r="3" spans="1:40" s="1" customFormat="1" ht="43.5" customHeight="1">
      <c r="A3" s="263" t="s">
        <v>145</v>
      </c>
      <c r="B3" s="263" t="s">
        <v>2</v>
      </c>
      <c r="C3" s="263" t="s">
        <v>3</v>
      </c>
      <c r="D3" s="263" t="s">
        <v>4</v>
      </c>
      <c r="E3" s="263" t="s">
        <v>6</v>
      </c>
      <c r="F3" s="263" t="s">
        <v>7</v>
      </c>
      <c r="G3" s="323" t="s">
        <v>273</v>
      </c>
      <c r="H3" s="324"/>
      <c r="I3" s="324"/>
      <c r="J3" s="324"/>
      <c r="K3" s="339" t="s">
        <v>157</v>
      </c>
      <c r="L3" s="339"/>
      <c r="M3" s="271" t="s">
        <v>158</v>
      </c>
      <c r="N3" s="271"/>
      <c r="O3" s="271"/>
      <c r="P3" s="271"/>
      <c r="Q3" s="271" t="s">
        <v>274</v>
      </c>
      <c r="R3" s="271"/>
      <c r="S3" s="271"/>
      <c r="T3" s="271"/>
      <c r="U3" s="272" t="s">
        <v>275</v>
      </c>
      <c r="V3" s="272"/>
      <c r="W3" s="272"/>
      <c r="X3" s="272"/>
      <c r="Y3" s="302" t="s">
        <v>380</v>
      </c>
      <c r="Z3" s="272"/>
      <c r="AA3" s="303" t="s">
        <v>165</v>
      </c>
      <c r="AB3" s="270"/>
      <c r="AC3" s="283" t="s">
        <v>149</v>
      </c>
      <c r="AD3" s="272"/>
      <c r="AE3" s="272"/>
      <c r="AF3" s="272"/>
      <c r="AG3" s="265" t="s">
        <v>8</v>
      </c>
      <c r="AH3" s="335" t="s">
        <v>9</v>
      </c>
      <c r="AI3" s="175"/>
      <c r="AJ3" s="84"/>
      <c r="AK3" s="84"/>
      <c r="AL3" s="84"/>
      <c r="AM3" s="84"/>
      <c r="AN3" s="84"/>
    </row>
    <row r="4" spans="1:40" s="2" customFormat="1" ht="44.25" customHeight="1">
      <c r="A4" s="263"/>
      <c r="B4" s="263"/>
      <c r="C4" s="263"/>
      <c r="D4" s="263"/>
      <c r="E4" s="263"/>
      <c r="F4" s="263"/>
      <c r="G4" s="263" t="s">
        <v>48</v>
      </c>
      <c r="H4" s="263"/>
      <c r="I4" s="263" t="s">
        <v>156</v>
      </c>
      <c r="J4" s="263"/>
      <c r="K4" s="263" t="s">
        <v>184</v>
      </c>
      <c r="L4" s="263"/>
      <c r="M4" s="263" t="s">
        <v>159</v>
      </c>
      <c r="N4" s="263"/>
      <c r="O4" s="263" t="s">
        <v>160</v>
      </c>
      <c r="P4" s="263"/>
      <c r="Q4" s="263" t="s">
        <v>48</v>
      </c>
      <c r="R4" s="263"/>
      <c r="S4" s="263" t="s">
        <v>161</v>
      </c>
      <c r="T4" s="263"/>
      <c r="U4" s="263" t="s">
        <v>162</v>
      </c>
      <c r="V4" s="263"/>
      <c r="W4" s="263" t="s">
        <v>163</v>
      </c>
      <c r="X4" s="263"/>
      <c r="Y4" s="267" t="s">
        <v>164</v>
      </c>
      <c r="Z4" s="268"/>
      <c r="AA4" s="267" t="s">
        <v>423</v>
      </c>
      <c r="AB4" s="268"/>
      <c r="AC4" s="267" t="s">
        <v>167</v>
      </c>
      <c r="AD4" s="268"/>
      <c r="AE4" s="263" t="s">
        <v>168</v>
      </c>
      <c r="AF4" s="263"/>
      <c r="AG4" s="333"/>
      <c r="AH4" s="336"/>
      <c r="AI4" s="141"/>
      <c r="AJ4" s="62"/>
      <c r="AK4" s="62"/>
      <c r="AL4" s="62"/>
      <c r="AM4" s="62"/>
      <c r="AN4" s="62"/>
    </row>
    <row r="5" spans="1:40" s="2" customFormat="1" ht="13.5" thickBot="1">
      <c r="A5" s="263"/>
      <c r="B5" s="263"/>
      <c r="C5" s="299"/>
      <c r="D5" s="299"/>
      <c r="E5" s="299"/>
      <c r="F5" s="299"/>
      <c r="G5" s="42" t="s">
        <v>0</v>
      </c>
      <c r="H5" s="42" t="s">
        <v>10</v>
      </c>
      <c r="I5" s="42" t="s">
        <v>0</v>
      </c>
      <c r="J5" s="42" t="s">
        <v>10</v>
      </c>
      <c r="K5" s="42" t="s">
        <v>0</v>
      </c>
      <c r="L5" s="42" t="s">
        <v>10</v>
      </c>
      <c r="M5" s="42" t="s">
        <v>0</v>
      </c>
      <c r="N5" s="42" t="s">
        <v>10</v>
      </c>
      <c r="O5" s="42" t="s">
        <v>0</v>
      </c>
      <c r="P5" s="42" t="s">
        <v>10</v>
      </c>
      <c r="Q5" s="42" t="s">
        <v>0</v>
      </c>
      <c r="R5" s="42" t="s">
        <v>10</v>
      </c>
      <c r="S5" s="42" t="s">
        <v>0</v>
      </c>
      <c r="T5" s="42" t="s">
        <v>10</v>
      </c>
      <c r="U5" s="42" t="s">
        <v>0</v>
      </c>
      <c r="V5" s="42" t="s">
        <v>10</v>
      </c>
      <c r="W5" s="42" t="s">
        <v>0</v>
      </c>
      <c r="X5" s="42" t="s">
        <v>10</v>
      </c>
      <c r="Y5" s="42" t="s">
        <v>0</v>
      </c>
      <c r="Z5" s="42" t="s">
        <v>10</v>
      </c>
      <c r="AA5" s="42" t="s">
        <v>0</v>
      </c>
      <c r="AB5" s="42" t="s">
        <v>10</v>
      </c>
      <c r="AC5" s="42" t="s">
        <v>0</v>
      </c>
      <c r="AD5" s="42" t="s">
        <v>10</v>
      </c>
      <c r="AE5" s="42" t="s">
        <v>0</v>
      </c>
      <c r="AF5" s="42" t="s">
        <v>151</v>
      </c>
      <c r="AG5" s="334"/>
      <c r="AH5" s="337"/>
      <c r="AI5" s="176"/>
      <c r="AJ5" s="62"/>
      <c r="AK5" s="62"/>
      <c r="AL5" s="62"/>
      <c r="AM5" s="62"/>
      <c r="AN5" s="62"/>
    </row>
    <row r="6" spans="1:71" s="103" customFormat="1" ht="22.5" customHeight="1">
      <c r="A6" s="328" t="s">
        <v>282</v>
      </c>
      <c r="B6" s="329"/>
      <c r="C6" s="329"/>
      <c r="D6" s="329"/>
      <c r="E6" s="329"/>
      <c r="F6" s="330"/>
      <c r="G6" s="134"/>
      <c r="H6" s="134"/>
      <c r="I6" s="134"/>
      <c r="J6" s="134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33"/>
      <c r="AE6" s="120"/>
      <c r="AF6" s="120"/>
      <c r="AG6" s="147"/>
      <c r="AH6" s="119"/>
      <c r="AI6" s="177"/>
      <c r="AJ6" s="135"/>
      <c r="AK6" s="135"/>
      <c r="AL6" s="135"/>
      <c r="AM6" s="135"/>
      <c r="AN6" s="13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</row>
    <row r="7" spans="1:71" s="2" customFormat="1" ht="17.25" customHeight="1">
      <c r="A7" s="3">
        <v>1</v>
      </c>
      <c r="B7" s="7" t="s">
        <v>124</v>
      </c>
      <c r="C7" s="7" t="s">
        <v>123</v>
      </c>
      <c r="D7" s="7" t="s">
        <v>120</v>
      </c>
      <c r="E7" s="11">
        <v>1995</v>
      </c>
      <c r="F7" s="12" t="s">
        <v>11</v>
      </c>
      <c r="G7" s="152" t="s">
        <v>299</v>
      </c>
      <c r="H7" s="38">
        <v>72</v>
      </c>
      <c r="I7" s="39"/>
      <c r="J7" s="38"/>
      <c r="K7" s="38">
        <v>3</v>
      </c>
      <c r="L7" s="38">
        <v>69.75</v>
      </c>
      <c r="M7" s="39"/>
      <c r="N7" s="38"/>
      <c r="O7" s="39"/>
      <c r="P7" s="37"/>
      <c r="Q7" s="39">
        <v>4</v>
      </c>
      <c r="R7" s="38">
        <v>90</v>
      </c>
      <c r="S7" s="39">
        <v>2</v>
      </c>
      <c r="T7" s="37">
        <v>48</v>
      </c>
      <c r="U7" s="39"/>
      <c r="V7" s="38"/>
      <c r="W7" s="39"/>
      <c r="X7" s="37"/>
      <c r="Y7" s="39">
        <v>1</v>
      </c>
      <c r="Z7" s="38">
        <v>75</v>
      </c>
      <c r="AA7" s="38"/>
      <c r="AB7" s="38"/>
      <c r="AC7" s="39">
        <v>3</v>
      </c>
      <c r="AD7" s="38">
        <v>69.75</v>
      </c>
      <c r="AE7" s="39"/>
      <c r="AF7" s="37"/>
      <c r="AG7" s="68">
        <f aca="true" t="shared" si="0" ref="AG7:AG19">H7+J7+L7+N7+P7+R7+T7+V7+X7+Z7+AB7+AD7+AF7</f>
        <v>424.5</v>
      </c>
      <c r="AH7" s="25">
        <v>1</v>
      </c>
      <c r="AI7" s="178"/>
      <c r="AJ7" s="174"/>
      <c r="AK7" s="135"/>
      <c r="AL7" s="135"/>
      <c r="AM7" s="135"/>
      <c r="AN7" s="135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</row>
    <row r="8" spans="1:71" s="2" customFormat="1" ht="17.25" customHeight="1">
      <c r="A8" s="3">
        <v>2</v>
      </c>
      <c r="B8" s="5" t="s">
        <v>26</v>
      </c>
      <c r="C8" s="5" t="s">
        <v>18</v>
      </c>
      <c r="D8" s="6" t="s">
        <v>319</v>
      </c>
      <c r="E8" s="3">
        <v>1995</v>
      </c>
      <c r="F8" s="3">
        <v>2</v>
      </c>
      <c r="G8" s="152"/>
      <c r="H8" s="38"/>
      <c r="I8" s="38"/>
      <c r="J8" s="38"/>
      <c r="K8" s="38">
        <v>5</v>
      </c>
      <c r="L8" s="38">
        <v>65.25</v>
      </c>
      <c r="M8" s="39"/>
      <c r="N8" s="38"/>
      <c r="O8" s="39"/>
      <c r="P8" s="37"/>
      <c r="Q8" s="39">
        <v>9</v>
      </c>
      <c r="R8" s="38">
        <v>75</v>
      </c>
      <c r="S8" s="39">
        <v>5</v>
      </c>
      <c r="T8" s="37">
        <v>43.5</v>
      </c>
      <c r="U8" s="39"/>
      <c r="V8" s="38"/>
      <c r="W8" s="39"/>
      <c r="X8" s="37"/>
      <c r="Y8" s="39">
        <v>10</v>
      </c>
      <c r="Z8" s="38">
        <v>54</v>
      </c>
      <c r="AA8" s="32"/>
      <c r="AB8" s="32"/>
      <c r="AC8" s="32">
        <v>5</v>
      </c>
      <c r="AD8" s="32">
        <v>65.25</v>
      </c>
      <c r="AE8" s="35">
        <v>2</v>
      </c>
      <c r="AF8" s="33">
        <v>36</v>
      </c>
      <c r="AG8" s="68">
        <f t="shared" si="0"/>
        <v>339</v>
      </c>
      <c r="AH8" s="25">
        <v>2</v>
      </c>
      <c r="AI8" s="178"/>
      <c r="AJ8" s="174"/>
      <c r="AK8" s="135"/>
      <c r="AL8" s="135"/>
      <c r="AM8" s="135"/>
      <c r="AN8" s="135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</row>
    <row r="9" spans="1:71" s="2" customFormat="1" ht="18">
      <c r="A9" s="3">
        <v>3</v>
      </c>
      <c r="B9" s="5" t="s">
        <v>26</v>
      </c>
      <c r="C9" s="5" t="s">
        <v>18</v>
      </c>
      <c r="D9" s="6" t="s">
        <v>45</v>
      </c>
      <c r="E9" s="3">
        <v>1996</v>
      </c>
      <c r="F9" s="3">
        <v>1</v>
      </c>
      <c r="G9" s="152" t="s">
        <v>298</v>
      </c>
      <c r="H9" s="38">
        <v>81</v>
      </c>
      <c r="I9" s="38">
        <v>2</v>
      </c>
      <c r="J9" s="38">
        <v>48</v>
      </c>
      <c r="K9" s="38">
        <v>2</v>
      </c>
      <c r="L9" s="38">
        <v>72</v>
      </c>
      <c r="M9" s="39"/>
      <c r="N9" s="38"/>
      <c r="O9" s="39"/>
      <c r="P9" s="37"/>
      <c r="Q9" s="39"/>
      <c r="R9" s="38"/>
      <c r="S9" s="39"/>
      <c r="T9" s="37"/>
      <c r="U9" s="39"/>
      <c r="V9" s="38"/>
      <c r="W9" s="39"/>
      <c r="X9" s="37"/>
      <c r="Y9" s="39"/>
      <c r="Z9" s="38"/>
      <c r="AA9" s="32"/>
      <c r="AB9" s="32"/>
      <c r="AC9" s="32">
        <v>2</v>
      </c>
      <c r="AD9" s="32">
        <v>72</v>
      </c>
      <c r="AE9" s="35">
        <v>2</v>
      </c>
      <c r="AF9" s="33">
        <v>36</v>
      </c>
      <c r="AG9" s="68">
        <f t="shared" si="0"/>
        <v>309</v>
      </c>
      <c r="AH9" s="25">
        <v>3</v>
      </c>
      <c r="AI9" s="178"/>
      <c r="AJ9" s="174"/>
      <c r="AK9" s="135"/>
      <c r="AL9" s="135"/>
      <c r="AM9" s="135"/>
      <c r="AN9" s="135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</row>
    <row r="10" spans="1:71" s="2" customFormat="1" ht="18">
      <c r="A10" s="3">
        <v>4</v>
      </c>
      <c r="B10" s="7" t="s">
        <v>20</v>
      </c>
      <c r="C10" s="16" t="s">
        <v>18</v>
      </c>
      <c r="D10" s="7" t="s">
        <v>16</v>
      </c>
      <c r="E10" s="11">
        <v>1993</v>
      </c>
      <c r="F10" s="12" t="s">
        <v>11</v>
      </c>
      <c r="G10" s="56"/>
      <c r="H10" s="56"/>
      <c r="I10" s="58"/>
      <c r="J10" s="56"/>
      <c r="K10" s="38"/>
      <c r="L10" s="38"/>
      <c r="M10" s="39"/>
      <c r="N10" s="38"/>
      <c r="O10" s="39"/>
      <c r="P10" s="37"/>
      <c r="Q10" s="39">
        <v>5</v>
      </c>
      <c r="R10" s="38">
        <v>87</v>
      </c>
      <c r="S10" s="39">
        <v>3</v>
      </c>
      <c r="T10" s="37">
        <v>46.5</v>
      </c>
      <c r="U10" s="39"/>
      <c r="V10" s="38"/>
      <c r="W10" s="39"/>
      <c r="X10" s="37"/>
      <c r="Y10" s="39">
        <v>2</v>
      </c>
      <c r="Z10" s="38">
        <v>72</v>
      </c>
      <c r="AA10" s="33"/>
      <c r="AB10" s="33"/>
      <c r="AC10" s="35">
        <v>4</v>
      </c>
      <c r="AD10" s="244">
        <v>67.5</v>
      </c>
      <c r="AE10" s="35"/>
      <c r="AF10" s="33"/>
      <c r="AG10" s="68">
        <f t="shared" si="0"/>
        <v>273</v>
      </c>
      <c r="AH10" s="25">
        <v>4</v>
      </c>
      <c r="AI10" s="178"/>
      <c r="AJ10" s="174"/>
      <c r="AK10" s="135"/>
      <c r="AL10" s="135"/>
      <c r="AM10" s="135"/>
      <c r="AN10" s="135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</row>
    <row r="11" spans="1:71" s="2" customFormat="1" ht="18">
      <c r="A11" s="3">
        <v>5</v>
      </c>
      <c r="B11" s="7" t="s">
        <v>17</v>
      </c>
      <c r="C11" s="16" t="s">
        <v>18</v>
      </c>
      <c r="D11" s="7" t="s">
        <v>54</v>
      </c>
      <c r="E11" s="11">
        <v>1987</v>
      </c>
      <c r="F11" s="12" t="s">
        <v>11</v>
      </c>
      <c r="G11" s="56"/>
      <c r="H11" s="56"/>
      <c r="I11" s="55"/>
      <c r="J11" s="55"/>
      <c r="K11" s="38"/>
      <c r="L11" s="38"/>
      <c r="M11" s="39"/>
      <c r="N11" s="38"/>
      <c r="O11" s="39"/>
      <c r="P11" s="37"/>
      <c r="Q11" s="39">
        <v>3</v>
      </c>
      <c r="R11" s="38">
        <v>93</v>
      </c>
      <c r="S11" s="39">
        <v>1</v>
      </c>
      <c r="T11" s="37">
        <v>50</v>
      </c>
      <c r="U11" s="39"/>
      <c r="V11" s="38"/>
      <c r="W11" s="39"/>
      <c r="X11" s="37"/>
      <c r="Y11" s="39">
        <v>5</v>
      </c>
      <c r="Z11" s="38">
        <v>65.25</v>
      </c>
      <c r="AA11" s="37"/>
      <c r="AB11" s="37"/>
      <c r="AC11" s="39"/>
      <c r="AD11" s="252"/>
      <c r="AE11" s="39"/>
      <c r="AF11" s="37"/>
      <c r="AG11" s="68">
        <f t="shared" si="0"/>
        <v>208.25</v>
      </c>
      <c r="AH11" s="25">
        <v>5</v>
      </c>
      <c r="AI11" s="178"/>
      <c r="AJ11" s="174"/>
      <c r="AK11" s="135"/>
      <c r="AL11" s="135"/>
      <c r="AM11" s="135"/>
      <c r="AN11" s="135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</row>
    <row r="12" spans="1:71" s="2" customFormat="1" ht="18">
      <c r="A12" s="3">
        <v>6</v>
      </c>
      <c r="B12" s="169" t="s">
        <v>135</v>
      </c>
      <c r="C12" s="228" t="s">
        <v>134</v>
      </c>
      <c r="D12" s="170" t="s">
        <v>95</v>
      </c>
      <c r="E12" s="42">
        <v>1996</v>
      </c>
      <c r="F12" s="42">
        <v>2</v>
      </c>
      <c r="G12" s="151" t="s">
        <v>300</v>
      </c>
      <c r="H12" s="56">
        <v>60</v>
      </c>
      <c r="I12" s="56">
        <v>6</v>
      </c>
      <c r="J12" s="56">
        <v>42</v>
      </c>
      <c r="K12" s="38">
        <v>4</v>
      </c>
      <c r="L12" s="38">
        <v>67.5</v>
      </c>
      <c r="M12" s="39"/>
      <c r="N12" s="38"/>
      <c r="O12" s="39"/>
      <c r="P12" s="37"/>
      <c r="Q12" s="39"/>
      <c r="R12" s="38"/>
      <c r="S12" s="39"/>
      <c r="T12" s="37"/>
      <c r="U12" s="39"/>
      <c r="V12" s="38"/>
      <c r="W12" s="39"/>
      <c r="X12" s="37"/>
      <c r="Y12" s="39"/>
      <c r="Z12" s="38"/>
      <c r="AA12" s="55"/>
      <c r="AB12" s="55"/>
      <c r="AC12" s="55"/>
      <c r="AD12" s="132"/>
      <c r="AE12" s="39"/>
      <c r="AF12" s="37"/>
      <c r="AG12" s="68">
        <f t="shared" si="0"/>
        <v>169.5</v>
      </c>
      <c r="AH12" s="25">
        <v>6</v>
      </c>
      <c r="AI12" s="178"/>
      <c r="AJ12" s="174"/>
      <c r="AK12" s="135"/>
      <c r="AL12" s="135"/>
      <c r="AM12" s="135"/>
      <c r="AN12" s="135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</row>
    <row r="13" spans="1:71" s="2" customFormat="1" ht="18">
      <c r="A13" s="3">
        <v>7</v>
      </c>
      <c r="B13" s="7" t="s">
        <v>92</v>
      </c>
      <c r="C13" s="7" t="s">
        <v>144</v>
      </c>
      <c r="D13" s="7" t="s">
        <v>433</v>
      </c>
      <c r="E13" s="3">
        <v>1995</v>
      </c>
      <c r="F13" s="11">
        <v>2</v>
      </c>
      <c r="G13" s="12"/>
      <c r="H13" s="56"/>
      <c r="I13" s="56"/>
      <c r="J13" s="56"/>
      <c r="K13" s="38"/>
      <c r="L13" s="38"/>
      <c r="M13" s="39"/>
      <c r="N13" s="38"/>
      <c r="O13" s="39"/>
      <c r="P13" s="37"/>
      <c r="Q13" s="39"/>
      <c r="R13" s="38"/>
      <c r="S13" s="39"/>
      <c r="T13" s="37"/>
      <c r="U13" s="39"/>
      <c r="V13" s="38"/>
      <c r="W13" s="39"/>
      <c r="X13" s="37"/>
      <c r="Y13" s="39"/>
      <c r="Z13" s="38"/>
      <c r="AA13" s="55"/>
      <c r="AB13" s="55"/>
      <c r="AC13" s="55">
        <v>6</v>
      </c>
      <c r="AD13" s="132">
        <v>63</v>
      </c>
      <c r="AE13" s="39"/>
      <c r="AF13" s="37"/>
      <c r="AG13" s="68">
        <f t="shared" si="0"/>
        <v>63</v>
      </c>
      <c r="AH13" s="25">
        <v>7</v>
      </c>
      <c r="AI13" s="178"/>
      <c r="AJ13" s="174"/>
      <c r="AK13" s="135"/>
      <c r="AL13" s="135"/>
      <c r="AM13" s="135"/>
      <c r="AN13" s="135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</row>
    <row r="14" spans="1:71" s="2" customFormat="1" ht="15.75" hidden="1">
      <c r="A14" s="3">
        <v>8</v>
      </c>
      <c r="B14" s="7" t="s">
        <v>26</v>
      </c>
      <c r="C14" s="7" t="s">
        <v>18</v>
      </c>
      <c r="D14" s="7" t="s">
        <v>79</v>
      </c>
      <c r="E14" s="3">
        <v>1995</v>
      </c>
      <c r="F14" s="11">
        <v>2</v>
      </c>
      <c r="G14" s="151"/>
      <c r="H14" s="56"/>
      <c r="I14" s="56"/>
      <c r="J14" s="56"/>
      <c r="K14" s="38"/>
      <c r="L14" s="38"/>
      <c r="M14" s="39"/>
      <c r="N14" s="38"/>
      <c r="O14" s="39"/>
      <c r="P14" s="37"/>
      <c r="Q14" s="39"/>
      <c r="R14" s="38"/>
      <c r="S14" s="39"/>
      <c r="T14" s="37"/>
      <c r="U14" s="39"/>
      <c r="V14" s="38"/>
      <c r="W14" s="39"/>
      <c r="X14" s="37"/>
      <c r="Y14" s="39"/>
      <c r="Z14" s="38"/>
      <c r="AA14" s="56"/>
      <c r="AB14" s="56"/>
      <c r="AC14" s="58"/>
      <c r="AD14" s="140"/>
      <c r="AE14" s="39"/>
      <c r="AF14" s="37"/>
      <c r="AG14" s="68">
        <f t="shared" si="0"/>
        <v>0</v>
      </c>
      <c r="AH14" s="4"/>
      <c r="AI14" s="178"/>
      <c r="AJ14" s="174"/>
      <c r="AK14" s="135"/>
      <c r="AL14" s="135"/>
      <c r="AM14" s="135"/>
      <c r="AN14" s="135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</row>
    <row r="15" spans="1:71" s="2" customFormat="1" ht="15.75" hidden="1">
      <c r="A15" s="3">
        <v>9</v>
      </c>
      <c r="B15" s="7" t="s">
        <v>75</v>
      </c>
      <c r="C15" s="7" t="s">
        <v>18</v>
      </c>
      <c r="D15" s="7" t="s">
        <v>176</v>
      </c>
      <c r="E15" s="3">
        <v>1990</v>
      </c>
      <c r="F15" s="11">
        <v>2</v>
      </c>
      <c r="G15" s="54"/>
      <c r="H15" s="56"/>
      <c r="I15" s="56"/>
      <c r="J15" s="56"/>
      <c r="K15" s="38"/>
      <c r="L15" s="38"/>
      <c r="M15" s="39"/>
      <c r="N15" s="38"/>
      <c r="O15" s="39"/>
      <c r="P15" s="37"/>
      <c r="Q15" s="39"/>
      <c r="R15" s="38"/>
      <c r="S15" s="39"/>
      <c r="T15" s="37"/>
      <c r="U15" s="39"/>
      <c r="V15" s="38"/>
      <c r="W15" s="39"/>
      <c r="X15" s="37"/>
      <c r="Y15" s="39"/>
      <c r="Z15" s="38"/>
      <c r="AA15" s="55"/>
      <c r="AB15" s="55"/>
      <c r="AC15" s="55"/>
      <c r="AD15" s="132"/>
      <c r="AE15" s="39"/>
      <c r="AF15" s="37"/>
      <c r="AG15" s="68">
        <f t="shared" si="0"/>
        <v>0</v>
      </c>
      <c r="AH15" s="4"/>
      <c r="AI15" s="178"/>
      <c r="AJ15" s="174"/>
      <c r="AK15" s="135"/>
      <c r="AL15" s="135"/>
      <c r="AM15" s="135"/>
      <c r="AN15" s="135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</row>
    <row r="16" spans="1:71" s="2" customFormat="1" ht="15.75" hidden="1">
      <c r="A16" s="3">
        <v>10</v>
      </c>
      <c r="B16" s="52" t="s">
        <v>55</v>
      </c>
      <c r="C16" s="52" t="s">
        <v>18</v>
      </c>
      <c r="D16" s="52" t="s">
        <v>243</v>
      </c>
      <c r="E16" s="53">
        <v>1995</v>
      </c>
      <c r="F16" s="54"/>
      <c r="G16" s="56"/>
      <c r="H16" s="56"/>
      <c r="I16" s="58"/>
      <c r="J16" s="56"/>
      <c r="K16" s="38"/>
      <c r="L16" s="38"/>
      <c r="M16" s="39"/>
      <c r="N16" s="38"/>
      <c r="O16" s="39"/>
      <c r="P16" s="37"/>
      <c r="Q16" s="39"/>
      <c r="R16" s="38"/>
      <c r="S16" s="39"/>
      <c r="T16" s="37"/>
      <c r="U16" s="39"/>
      <c r="V16" s="38"/>
      <c r="W16" s="39"/>
      <c r="X16" s="37"/>
      <c r="Y16" s="39"/>
      <c r="Z16" s="38"/>
      <c r="AA16" s="57"/>
      <c r="AB16" s="57"/>
      <c r="AC16" s="58"/>
      <c r="AD16" s="140"/>
      <c r="AE16" s="39"/>
      <c r="AF16" s="37"/>
      <c r="AG16" s="68">
        <f t="shared" si="0"/>
        <v>0</v>
      </c>
      <c r="AH16" s="4"/>
      <c r="AI16" s="178"/>
      <c r="AJ16" s="174"/>
      <c r="AK16" s="135"/>
      <c r="AL16" s="135"/>
      <c r="AM16" s="135"/>
      <c r="AN16" s="135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</row>
    <row r="17" spans="1:71" s="2" customFormat="1" ht="15.75" hidden="1">
      <c r="A17" s="3">
        <v>11</v>
      </c>
      <c r="B17" s="52" t="s">
        <v>17</v>
      </c>
      <c r="C17" s="7" t="s">
        <v>18</v>
      </c>
      <c r="D17" s="52" t="s">
        <v>175</v>
      </c>
      <c r="E17" s="48">
        <v>1992</v>
      </c>
      <c r="F17" s="53" t="s">
        <v>11</v>
      </c>
      <c r="G17" s="151"/>
      <c r="H17" s="56"/>
      <c r="I17" s="56"/>
      <c r="J17" s="56"/>
      <c r="K17" s="38"/>
      <c r="L17" s="38"/>
      <c r="M17" s="39"/>
      <c r="N17" s="38"/>
      <c r="O17" s="39"/>
      <c r="P17" s="37"/>
      <c r="Q17" s="39"/>
      <c r="R17" s="38"/>
      <c r="S17" s="39"/>
      <c r="T17" s="37"/>
      <c r="U17" s="39"/>
      <c r="V17" s="38"/>
      <c r="W17" s="39"/>
      <c r="X17" s="37"/>
      <c r="Y17" s="39"/>
      <c r="Z17" s="38"/>
      <c r="AA17" s="56"/>
      <c r="AB17" s="56"/>
      <c r="AC17" s="58"/>
      <c r="AD17" s="56"/>
      <c r="AE17" s="39"/>
      <c r="AF17" s="37"/>
      <c r="AG17" s="68">
        <f t="shared" si="0"/>
        <v>0</v>
      </c>
      <c r="AH17" s="4"/>
      <c r="AI17" s="178"/>
      <c r="AJ17" s="174"/>
      <c r="AK17" s="135"/>
      <c r="AL17" s="135"/>
      <c r="AM17" s="135"/>
      <c r="AN17" s="135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</row>
    <row r="18" spans="1:71" s="2" customFormat="1" ht="15.75" hidden="1">
      <c r="A18" s="3">
        <v>12</v>
      </c>
      <c r="B18" s="52" t="s">
        <v>75</v>
      </c>
      <c r="C18" s="7" t="s">
        <v>18</v>
      </c>
      <c r="D18" s="52" t="s">
        <v>245</v>
      </c>
      <c r="E18" s="48">
        <v>1994</v>
      </c>
      <c r="F18" s="53"/>
      <c r="G18" s="151"/>
      <c r="H18" s="56"/>
      <c r="I18" s="56"/>
      <c r="J18" s="56"/>
      <c r="K18" s="38"/>
      <c r="L18" s="38"/>
      <c r="M18" s="39"/>
      <c r="N18" s="38"/>
      <c r="O18" s="39"/>
      <c r="P18" s="37"/>
      <c r="Q18" s="39"/>
      <c r="R18" s="38"/>
      <c r="S18" s="39"/>
      <c r="T18" s="37"/>
      <c r="U18" s="39"/>
      <c r="V18" s="38"/>
      <c r="W18" s="39"/>
      <c r="X18" s="37"/>
      <c r="Y18" s="39"/>
      <c r="Z18" s="38"/>
      <c r="AA18" s="56"/>
      <c r="AB18" s="56"/>
      <c r="AC18" s="58"/>
      <c r="AD18" s="140"/>
      <c r="AE18" s="39"/>
      <c r="AF18" s="37"/>
      <c r="AG18" s="68">
        <f t="shared" si="0"/>
        <v>0</v>
      </c>
      <c r="AH18" s="4"/>
      <c r="AI18" s="178"/>
      <c r="AJ18" s="174"/>
      <c r="AK18" s="135"/>
      <c r="AL18" s="135"/>
      <c r="AM18" s="135"/>
      <c r="AN18" s="135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</row>
    <row r="19" spans="1:71" s="2" customFormat="1" ht="15.75" hidden="1">
      <c r="A19" s="3">
        <v>13</v>
      </c>
      <c r="B19" s="169" t="s">
        <v>128</v>
      </c>
      <c r="C19" s="116" t="s">
        <v>112</v>
      </c>
      <c r="D19" s="170" t="s">
        <v>108</v>
      </c>
      <c r="E19" s="42">
        <v>1996</v>
      </c>
      <c r="F19" s="42">
        <v>1</v>
      </c>
      <c r="G19" s="151"/>
      <c r="H19" s="56"/>
      <c r="I19" s="56"/>
      <c r="J19" s="56"/>
      <c r="K19" s="38"/>
      <c r="L19" s="38"/>
      <c r="M19" s="39"/>
      <c r="N19" s="38"/>
      <c r="O19" s="39"/>
      <c r="P19" s="37"/>
      <c r="Q19" s="39"/>
      <c r="R19" s="38"/>
      <c r="S19" s="39"/>
      <c r="T19" s="37"/>
      <c r="U19" s="39"/>
      <c r="V19" s="38"/>
      <c r="W19" s="39"/>
      <c r="X19" s="37"/>
      <c r="Y19" s="39"/>
      <c r="Z19" s="38"/>
      <c r="AA19" s="55"/>
      <c r="AB19" s="55"/>
      <c r="AC19" s="55"/>
      <c r="AD19" s="132"/>
      <c r="AE19" s="39"/>
      <c r="AF19" s="37"/>
      <c r="AG19" s="68">
        <f t="shared" si="0"/>
        <v>0</v>
      </c>
      <c r="AH19" s="4"/>
      <c r="AI19" s="178"/>
      <c r="AJ19" s="174"/>
      <c r="AK19" s="135"/>
      <c r="AL19" s="135"/>
      <c r="AM19" s="135"/>
      <c r="AN19" s="135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</row>
    <row r="20" spans="1:71" s="103" customFormat="1" ht="18" customHeight="1">
      <c r="A20" s="308" t="s">
        <v>278</v>
      </c>
      <c r="B20" s="319"/>
      <c r="C20" s="319"/>
      <c r="D20" s="319"/>
      <c r="E20" s="320"/>
      <c r="F20" s="24"/>
      <c r="G20" s="110"/>
      <c r="H20" s="110"/>
      <c r="I20" s="109"/>
      <c r="J20" s="110"/>
      <c r="K20" s="110"/>
      <c r="L20" s="110"/>
      <c r="M20" s="109"/>
      <c r="N20" s="110"/>
      <c r="O20" s="109"/>
      <c r="P20" s="63"/>
      <c r="Q20" s="109"/>
      <c r="R20" s="110"/>
      <c r="S20" s="109"/>
      <c r="T20" s="63"/>
      <c r="U20" s="109"/>
      <c r="V20" s="110"/>
      <c r="W20" s="109"/>
      <c r="X20" s="63"/>
      <c r="Y20" s="109"/>
      <c r="Z20" s="110"/>
      <c r="AA20" s="64"/>
      <c r="AB20" s="64"/>
      <c r="AC20" s="64"/>
      <c r="AD20" s="131"/>
      <c r="AE20" s="109"/>
      <c r="AF20" s="63"/>
      <c r="AG20" s="108"/>
      <c r="AH20" s="23"/>
      <c r="AI20" s="177"/>
      <c r="AJ20" s="135"/>
      <c r="AK20" s="135"/>
      <c r="AL20" s="135"/>
      <c r="AM20" s="135"/>
      <c r="AN20" s="135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</row>
    <row r="21" spans="1:75" s="2" customFormat="1" ht="18">
      <c r="A21" s="3">
        <v>1</v>
      </c>
      <c r="B21" s="7" t="s">
        <v>20</v>
      </c>
      <c r="C21" s="7" t="s">
        <v>18</v>
      </c>
      <c r="D21" s="7" t="s">
        <v>29</v>
      </c>
      <c r="E21" s="11">
        <v>1997</v>
      </c>
      <c r="F21" s="12" t="s">
        <v>11</v>
      </c>
      <c r="G21" s="36">
        <v>15</v>
      </c>
      <c r="H21" s="36">
        <v>62</v>
      </c>
      <c r="I21" s="36">
        <v>2</v>
      </c>
      <c r="J21" s="36">
        <v>48</v>
      </c>
      <c r="K21" s="38"/>
      <c r="L21" s="38"/>
      <c r="M21" s="39"/>
      <c r="N21" s="38"/>
      <c r="O21" s="39"/>
      <c r="P21" s="37"/>
      <c r="Q21" s="39">
        <v>1</v>
      </c>
      <c r="R21" s="38">
        <v>100</v>
      </c>
      <c r="S21" s="39"/>
      <c r="T21" s="37"/>
      <c r="U21" s="39">
        <v>1</v>
      </c>
      <c r="V21" s="38">
        <v>75</v>
      </c>
      <c r="W21" s="39"/>
      <c r="X21" s="37"/>
      <c r="Y21" s="37"/>
      <c r="Z21" s="37"/>
      <c r="AA21" s="38">
        <v>2</v>
      </c>
      <c r="AB21" s="38">
        <v>72</v>
      </c>
      <c r="AC21" s="39"/>
      <c r="AD21" s="38"/>
      <c r="AE21" s="39"/>
      <c r="AF21" s="37"/>
      <c r="AG21" s="68">
        <f aca="true" t="shared" si="1" ref="AG21:AG35">H21+J21+L21+N21+P21+R21+T21+V21+X21+Z21+AB21+AD21+AF21</f>
        <v>357</v>
      </c>
      <c r="AH21" s="25">
        <v>1</v>
      </c>
      <c r="AI21" s="179"/>
      <c r="AJ21" s="61"/>
      <c r="AK21" s="61"/>
      <c r="AL21" s="61"/>
      <c r="AM21" s="61"/>
      <c r="AN21" s="61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pans="1:75" s="8" customFormat="1" ht="18">
      <c r="A22" s="3">
        <v>2</v>
      </c>
      <c r="B22" s="5" t="s">
        <v>128</v>
      </c>
      <c r="C22" s="5" t="s">
        <v>112</v>
      </c>
      <c r="D22" s="6" t="s">
        <v>106</v>
      </c>
      <c r="E22" s="3">
        <v>1998</v>
      </c>
      <c r="F22" s="3">
        <v>2</v>
      </c>
      <c r="G22" s="33">
        <v>9</v>
      </c>
      <c r="H22" s="33">
        <v>75</v>
      </c>
      <c r="I22" s="33">
        <v>8</v>
      </c>
      <c r="J22" s="33">
        <v>39</v>
      </c>
      <c r="K22" s="37">
        <v>1</v>
      </c>
      <c r="L22" s="37">
        <v>75</v>
      </c>
      <c r="M22" s="37"/>
      <c r="N22" s="37"/>
      <c r="O22" s="37"/>
      <c r="P22" s="37"/>
      <c r="Q22" s="37"/>
      <c r="R22" s="37"/>
      <c r="S22" s="37">
        <v>4</v>
      </c>
      <c r="T22" s="37">
        <v>45</v>
      </c>
      <c r="U22" s="37"/>
      <c r="V22" s="37"/>
      <c r="W22" s="37"/>
      <c r="X22" s="37"/>
      <c r="Y22" s="37">
        <v>11</v>
      </c>
      <c r="Z22" s="37">
        <v>52.5</v>
      </c>
      <c r="AA22" s="37"/>
      <c r="AB22" s="37"/>
      <c r="AC22" s="33"/>
      <c r="AD22" s="33"/>
      <c r="AE22" s="37"/>
      <c r="AF22" s="37"/>
      <c r="AG22" s="68">
        <f t="shared" si="1"/>
        <v>286.5</v>
      </c>
      <c r="AH22" s="25">
        <v>2</v>
      </c>
      <c r="AI22" s="181"/>
      <c r="AJ22" s="182"/>
      <c r="AK22" s="62"/>
      <c r="AL22" s="62"/>
      <c r="AM22" s="62"/>
      <c r="AN22" s="6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8" customFormat="1" ht="18">
      <c r="A23" s="3">
        <v>3</v>
      </c>
      <c r="B23" s="5" t="s">
        <v>21</v>
      </c>
      <c r="C23" s="5" t="s">
        <v>18</v>
      </c>
      <c r="D23" s="128" t="s">
        <v>42</v>
      </c>
      <c r="E23" s="4">
        <v>1998</v>
      </c>
      <c r="F23" s="160">
        <v>1</v>
      </c>
      <c r="G23" s="38"/>
      <c r="H23" s="38"/>
      <c r="I23" s="38"/>
      <c r="J23" s="38"/>
      <c r="K23" s="38"/>
      <c r="L23" s="38"/>
      <c r="M23" s="39"/>
      <c r="N23" s="38"/>
      <c r="O23" s="39"/>
      <c r="P23" s="37"/>
      <c r="Q23" s="39"/>
      <c r="R23" s="38"/>
      <c r="S23" s="39"/>
      <c r="T23" s="37"/>
      <c r="U23" s="39"/>
      <c r="V23" s="38"/>
      <c r="W23" s="39"/>
      <c r="X23" s="37"/>
      <c r="Y23" s="37">
        <v>7</v>
      </c>
      <c r="Z23" s="37">
        <v>60.75</v>
      </c>
      <c r="AA23" s="38">
        <v>1</v>
      </c>
      <c r="AB23" s="38">
        <v>75</v>
      </c>
      <c r="AC23" s="40"/>
      <c r="AD23" s="40"/>
      <c r="AE23" s="39"/>
      <c r="AF23" s="37"/>
      <c r="AG23" s="68">
        <f t="shared" si="1"/>
        <v>135.75</v>
      </c>
      <c r="AH23" s="25">
        <v>3</v>
      </c>
      <c r="AI23" s="178"/>
      <c r="AJ23" s="174"/>
      <c r="AK23" s="135"/>
      <c r="AL23" s="135"/>
      <c r="AM23" s="135"/>
      <c r="AN23" s="135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2"/>
      <c r="BU23" s="2"/>
      <c r="BV23" s="2"/>
      <c r="BW23" s="2"/>
    </row>
    <row r="24" spans="1:40" s="8" customFormat="1" ht="18">
      <c r="A24" s="3">
        <v>4</v>
      </c>
      <c r="B24" s="5" t="s">
        <v>128</v>
      </c>
      <c r="C24" s="5" t="s">
        <v>112</v>
      </c>
      <c r="D24" s="128" t="s">
        <v>110</v>
      </c>
      <c r="E24" s="3">
        <v>1998</v>
      </c>
      <c r="F24" s="3">
        <v>2</v>
      </c>
      <c r="G24" s="37"/>
      <c r="H24" s="37"/>
      <c r="I24" s="37">
        <v>8</v>
      </c>
      <c r="J24" s="37">
        <v>39</v>
      </c>
      <c r="K24" s="37"/>
      <c r="L24" s="37"/>
      <c r="M24" s="37"/>
      <c r="N24" s="37"/>
      <c r="O24" s="37"/>
      <c r="P24" s="37"/>
      <c r="Q24" s="37"/>
      <c r="R24" s="37"/>
      <c r="S24" s="37">
        <v>4</v>
      </c>
      <c r="T24" s="37">
        <v>45</v>
      </c>
      <c r="U24" s="37"/>
      <c r="V24" s="37"/>
      <c r="W24" s="37"/>
      <c r="X24" s="37"/>
      <c r="Y24" s="37">
        <v>13</v>
      </c>
      <c r="Z24" s="37">
        <v>49.5</v>
      </c>
      <c r="AA24" s="40"/>
      <c r="AB24" s="40"/>
      <c r="AC24" s="40"/>
      <c r="AD24" s="40"/>
      <c r="AE24" s="37"/>
      <c r="AF24" s="37"/>
      <c r="AG24" s="68">
        <f t="shared" si="1"/>
        <v>133.5</v>
      </c>
      <c r="AH24" s="25">
        <v>4</v>
      </c>
      <c r="AI24" s="179"/>
      <c r="AJ24" s="61"/>
      <c r="AK24" s="61"/>
      <c r="AL24" s="61"/>
      <c r="AM24" s="61"/>
      <c r="AN24" s="61"/>
    </row>
    <row r="25" spans="1:45" s="8" customFormat="1" ht="18">
      <c r="A25" s="3">
        <v>5</v>
      </c>
      <c r="B25" s="116" t="s">
        <v>92</v>
      </c>
      <c r="C25" s="116" t="s">
        <v>125</v>
      </c>
      <c r="D25" s="116" t="s">
        <v>272</v>
      </c>
      <c r="E25" s="4">
        <v>1997</v>
      </c>
      <c r="F25" s="160">
        <v>2</v>
      </c>
      <c r="G25" s="41">
        <v>17</v>
      </c>
      <c r="H25" s="41">
        <v>58</v>
      </c>
      <c r="I25" s="41"/>
      <c r="J25" s="41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40"/>
      <c r="Z25" s="40"/>
      <c r="AA25" s="40"/>
      <c r="AB25" s="40"/>
      <c r="AC25" s="40">
        <v>4</v>
      </c>
      <c r="AD25" s="40">
        <v>67.5</v>
      </c>
      <c r="AE25" s="37"/>
      <c r="AF25" s="37"/>
      <c r="AG25" s="68">
        <f t="shared" si="1"/>
        <v>125.5</v>
      </c>
      <c r="AH25" s="25">
        <v>5</v>
      </c>
      <c r="AI25" s="179"/>
      <c r="AJ25" s="61"/>
      <c r="AK25" s="61"/>
      <c r="AL25" s="61"/>
      <c r="AM25" s="61"/>
      <c r="AN25" s="61"/>
      <c r="AO25" s="61"/>
      <c r="AP25" s="61"/>
      <c r="AQ25" s="61"/>
      <c r="AR25" s="61"/>
      <c r="AS25" s="61"/>
    </row>
    <row r="26" spans="1:40" s="8" customFormat="1" ht="18">
      <c r="A26" s="3">
        <v>6</v>
      </c>
      <c r="B26" s="15" t="s">
        <v>20</v>
      </c>
      <c r="C26" s="15" t="s">
        <v>18</v>
      </c>
      <c r="D26" s="15" t="s">
        <v>238</v>
      </c>
      <c r="E26" s="4">
        <v>1999</v>
      </c>
      <c r="F26" s="4">
        <v>3</v>
      </c>
      <c r="G26" s="41"/>
      <c r="H26" s="41"/>
      <c r="I26" s="41"/>
      <c r="J26" s="41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12</v>
      </c>
      <c r="V26" s="37">
        <v>51</v>
      </c>
      <c r="W26" s="37">
        <v>7</v>
      </c>
      <c r="X26" s="37">
        <v>20.25</v>
      </c>
      <c r="Y26" s="40"/>
      <c r="Z26" s="40"/>
      <c r="AA26" s="40"/>
      <c r="AB26" s="40"/>
      <c r="AC26" s="40"/>
      <c r="AD26" s="40"/>
      <c r="AE26" s="37"/>
      <c r="AF26" s="37"/>
      <c r="AG26" s="68">
        <f t="shared" si="1"/>
        <v>71.25</v>
      </c>
      <c r="AH26" s="25">
        <v>6</v>
      </c>
      <c r="AI26" s="179"/>
      <c r="AJ26" s="61"/>
      <c r="AK26" s="61"/>
      <c r="AL26" s="61"/>
      <c r="AM26" s="61"/>
      <c r="AN26" s="61"/>
    </row>
    <row r="27" spans="1:40" s="8" customFormat="1" ht="18">
      <c r="A27" s="3">
        <v>7</v>
      </c>
      <c r="B27" s="127" t="s">
        <v>376</v>
      </c>
      <c r="C27" s="116" t="s">
        <v>138</v>
      </c>
      <c r="D27" s="116" t="s">
        <v>246</v>
      </c>
      <c r="E27" s="3">
        <v>1999</v>
      </c>
      <c r="F27" s="4">
        <v>2</v>
      </c>
      <c r="G27" s="41"/>
      <c r="H27" s="41"/>
      <c r="I27" s="41"/>
      <c r="J27" s="41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40"/>
      <c r="Z27" s="40"/>
      <c r="AA27" s="40">
        <v>3</v>
      </c>
      <c r="AB27" s="40">
        <v>69.75</v>
      </c>
      <c r="AC27" s="40"/>
      <c r="AD27" s="40"/>
      <c r="AE27" s="37"/>
      <c r="AF27" s="37"/>
      <c r="AG27" s="68">
        <f t="shared" si="1"/>
        <v>69.75</v>
      </c>
      <c r="AH27" s="25">
        <v>7</v>
      </c>
      <c r="AI27" s="179"/>
      <c r="AJ27" s="61"/>
      <c r="AK27" s="61"/>
      <c r="AL27" s="61"/>
      <c r="AM27" s="61"/>
      <c r="AN27" s="61"/>
    </row>
    <row r="28" spans="1:40" s="8" customFormat="1" ht="18">
      <c r="A28" s="3">
        <v>8</v>
      </c>
      <c r="B28" s="15" t="s">
        <v>438</v>
      </c>
      <c r="C28" s="15" t="s">
        <v>206</v>
      </c>
      <c r="D28" s="15" t="s">
        <v>366</v>
      </c>
      <c r="E28" s="4">
        <v>1999</v>
      </c>
      <c r="F28" s="4">
        <v>3</v>
      </c>
      <c r="G28" s="41"/>
      <c r="H28" s="41"/>
      <c r="I28" s="41"/>
      <c r="J28" s="41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>
        <v>10</v>
      </c>
      <c r="V28" s="37">
        <v>54</v>
      </c>
      <c r="W28" s="37"/>
      <c r="X28" s="37"/>
      <c r="Y28" s="40"/>
      <c r="Z28" s="40"/>
      <c r="AA28" s="40"/>
      <c r="AB28" s="40"/>
      <c r="AC28" s="40"/>
      <c r="AD28" s="40"/>
      <c r="AE28" s="37"/>
      <c r="AF28" s="37"/>
      <c r="AG28" s="68">
        <f t="shared" si="1"/>
        <v>54</v>
      </c>
      <c r="AH28" s="25">
        <v>8</v>
      </c>
      <c r="AI28" s="179"/>
      <c r="AJ28" s="61"/>
      <c r="AK28" s="61"/>
      <c r="AL28" s="61"/>
      <c r="AM28" s="61"/>
      <c r="AN28" s="61"/>
    </row>
    <row r="29" spans="1:40" s="8" customFormat="1" ht="18">
      <c r="A29" s="3">
        <v>9</v>
      </c>
      <c r="B29" s="15" t="s">
        <v>21</v>
      </c>
      <c r="C29" s="15" t="s">
        <v>18</v>
      </c>
      <c r="D29" s="15" t="s">
        <v>370</v>
      </c>
      <c r="E29" s="4">
        <v>1999</v>
      </c>
      <c r="F29" s="4"/>
      <c r="G29" s="41"/>
      <c r="H29" s="41"/>
      <c r="I29" s="41"/>
      <c r="J29" s="41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>
        <v>2</v>
      </c>
      <c r="X29" s="37">
        <v>36</v>
      </c>
      <c r="Y29" s="40"/>
      <c r="Z29" s="40"/>
      <c r="AA29" s="40"/>
      <c r="AB29" s="40"/>
      <c r="AC29" s="40"/>
      <c r="AD29" s="40"/>
      <c r="AE29" s="37"/>
      <c r="AF29" s="37"/>
      <c r="AG29" s="68">
        <f t="shared" si="1"/>
        <v>36</v>
      </c>
      <c r="AH29" s="25">
        <v>9</v>
      </c>
      <c r="AI29" s="179"/>
      <c r="AJ29" s="61"/>
      <c r="AK29" s="61"/>
      <c r="AL29" s="61"/>
      <c r="AM29" s="61"/>
      <c r="AN29" s="61"/>
    </row>
    <row r="30" spans="1:71" s="8" customFormat="1" ht="15.75" hidden="1">
      <c r="A30" s="3">
        <v>5</v>
      </c>
      <c r="B30" s="7" t="s">
        <v>26</v>
      </c>
      <c r="C30" s="7" t="s">
        <v>18</v>
      </c>
      <c r="D30" s="7"/>
      <c r="E30" s="11">
        <v>1997</v>
      </c>
      <c r="F30" s="12" t="s">
        <v>13</v>
      </c>
      <c r="G30" s="38"/>
      <c r="H30" s="38"/>
      <c r="I30" s="38"/>
      <c r="J30" s="38"/>
      <c r="K30" s="38"/>
      <c r="L30" s="38"/>
      <c r="M30" s="39"/>
      <c r="N30" s="38"/>
      <c r="O30" s="39"/>
      <c r="P30" s="37"/>
      <c r="Q30" s="39"/>
      <c r="R30" s="38"/>
      <c r="S30" s="39"/>
      <c r="T30" s="37"/>
      <c r="U30" s="39"/>
      <c r="V30" s="38"/>
      <c r="W30" s="39"/>
      <c r="X30" s="37"/>
      <c r="Y30" s="37"/>
      <c r="Z30" s="37"/>
      <c r="AA30" s="38"/>
      <c r="AB30" s="38"/>
      <c r="AC30" s="40"/>
      <c r="AD30" s="40"/>
      <c r="AE30" s="39"/>
      <c r="AF30" s="37"/>
      <c r="AG30" s="68">
        <f t="shared" si="1"/>
        <v>0</v>
      </c>
      <c r="AH30" s="4"/>
      <c r="AI30" s="180"/>
      <c r="AJ30" s="83"/>
      <c r="AK30" s="83"/>
      <c r="AL30" s="83"/>
      <c r="AM30" s="83"/>
      <c r="AN30" s="83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</row>
    <row r="31" spans="1:40" s="8" customFormat="1" ht="15.75" hidden="1">
      <c r="A31" s="3">
        <v>6</v>
      </c>
      <c r="B31" s="169" t="s">
        <v>124</v>
      </c>
      <c r="C31" s="169" t="s">
        <v>123</v>
      </c>
      <c r="D31" s="169" t="s">
        <v>122</v>
      </c>
      <c r="E31" s="42">
        <v>1997</v>
      </c>
      <c r="F31" s="160">
        <v>1</v>
      </c>
      <c r="G31" s="41"/>
      <c r="H31" s="41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0"/>
      <c r="Z31" s="40"/>
      <c r="AA31" s="40"/>
      <c r="AB31" s="40"/>
      <c r="AC31" s="40"/>
      <c r="AD31" s="40"/>
      <c r="AE31" s="37"/>
      <c r="AF31" s="37"/>
      <c r="AG31" s="68">
        <f t="shared" si="1"/>
        <v>0</v>
      </c>
      <c r="AH31" s="4"/>
      <c r="AI31" s="179"/>
      <c r="AJ31" s="61"/>
      <c r="AK31" s="61"/>
      <c r="AL31" s="61"/>
      <c r="AM31" s="61"/>
      <c r="AN31" s="61"/>
    </row>
    <row r="32" spans="1:40" s="8" customFormat="1" ht="15.75" hidden="1">
      <c r="A32" s="3">
        <v>9</v>
      </c>
      <c r="B32" s="15" t="s">
        <v>200</v>
      </c>
      <c r="C32" s="15" t="s">
        <v>206</v>
      </c>
      <c r="D32" s="15" t="s">
        <v>201</v>
      </c>
      <c r="E32" s="4">
        <v>1997</v>
      </c>
      <c r="F32" s="4">
        <v>3</v>
      </c>
      <c r="G32" s="41"/>
      <c r="H32" s="41"/>
      <c r="I32" s="41"/>
      <c r="J32" s="41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40"/>
      <c r="Z32" s="40"/>
      <c r="AA32" s="40"/>
      <c r="AB32" s="40"/>
      <c r="AC32" s="40"/>
      <c r="AD32" s="40"/>
      <c r="AE32" s="37"/>
      <c r="AF32" s="37"/>
      <c r="AG32" s="68">
        <f t="shared" si="1"/>
        <v>0</v>
      </c>
      <c r="AH32" s="4"/>
      <c r="AI32" s="179"/>
      <c r="AJ32" s="61"/>
      <c r="AK32" s="61"/>
      <c r="AL32" s="61"/>
      <c r="AM32" s="61"/>
      <c r="AN32" s="61"/>
    </row>
    <row r="33" spans="1:40" s="8" customFormat="1" ht="15.75" hidden="1">
      <c r="A33" s="3">
        <v>12</v>
      </c>
      <c r="B33" s="15" t="s">
        <v>200</v>
      </c>
      <c r="C33" s="15" t="s">
        <v>206</v>
      </c>
      <c r="D33" s="15" t="s">
        <v>202</v>
      </c>
      <c r="E33" s="4">
        <v>1998</v>
      </c>
      <c r="F33" s="4">
        <v>3</v>
      </c>
      <c r="G33" s="41"/>
      <c r="H33" s="41"/>
      <c r="I33" s="41"/>
      <c r="J33" s="41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0"/>
      <c r="Z33" s="40"/>
      <c r="AA33" s="40"/>
      <c r="AB33" s="40"/>
      <c r="AC33" s="40"/>
      <c r="AD33" s="40"/>
      <c r="AE33" s="37"/>
      <c r="AF33" s="37"/>
      <c r="AG33" s="68">
        <f t="shared" si="1"/>
        <v>0</v>
      </c>
      <c r="AH33" s="4"/>
      <c r="AI33" s="61"/>
      <c r="AJ33" s="61"/>
      <c r="AK33" s="61"/>
      <c r="AL33" s="61"/>
      <c r="AM33" s="61"/>
      <c r="AN33" s="61"/>
    </row>
    <row r="34" spans="1:45" s="8" customFormat="1" ht="15.75" hidden="1">
      <c r="A34" s="3">
        <v>13</v>
      </c>
      <c r="B34" s="116" t="s">
        <v>92</v>
      </c>
      <c r="C34" s="116" t="s">
        <v>144</v>
      </c>
      <c r="D34" s="116" t="s">
        <v>244</v>
      </c>
      <c r="E34" s="4">
        <v>1997</v>
      </c>
      <c r="F34" s="160"/>
      <c r="G34" s="41"/>
      <c r="H34" s="41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40"/>
      <c r="Z34" s="40"/>
      <c r="AA34" s="40"/>
      <c r="AB34" s="40"/>
      <c r="AC34" s="71"/>
      <c r="AD34" s="71"/>
      <c r="AE34" s="37"/>
      <c r="AF34" s="37"/>
      <c r="AG34" s="68">
        <f t="shared" si="1"/>
        <v>0</v>
      </c>
      <c r="AH34" s="4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</row>
    <row r="35" spans="1:40" s="8" customFormat="1" ht="15.75" hidden="1">
      <c r="A35" s="3">
        <v>15</v>
      </c>
      <c r="B35" s="127" t="s">
        <v>200</v>
      </c>
      <c r="C35" s="116" t="s">
        <v>206</v>
      </c>
      <c r="D35" s="116" t="s">
        <v>207</v>
      </c>
      <c r="E35" s="3">
        <v>1999</v>
      </c>
      <c r="F35" s="4"/>
      <c r="G35" s="41"/>
      <c r="H35" s="41"/>
      <c r="I35" s="41"/>
      <c r="J35" s="41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40"/>
      <c r="Z35" s="40"/>
      <c r="AA35" s="40"/>
      <c r="AB35" s="40"/>
      <c r="AC35" s="71"/>
      <c r="AD35" s="71"/>
      <c r="AE35" s="37"/>
      <c r="AF35" s="37"/>
      <c r="AG35" s="68">
        <f t="shared" si="1"/>
        <v>0</v>
      </c>
      <c r="AH35" s="4"/>
      <c r="AI35" s="61"/>
      <c r="AJ35" s="61"/>
      <c r="AK35" s="61"/>
      <c r="AL35" s="61"/>
      <c r="AM35" s="61"/>
      <c r="AN35" s="61"/>
    </row>
    <row r="36" spans="1:71" s="103" customFormat="1" ht="18" customHeight="1">
      <c r="A36" s="325" t="s">
        <v>146</v>
      </c>
      <c r="B36" s="326"/>
      <c r="C36" s="326"/>
      <c r="D36" s="326"/>
      <c r="E36" s="327"/>
      <c r="F36" s="130"/>
      <c r="G36" s="110"/>
      <c r="H36" s="110"/>
      <c r="I36" s="109"/>
      <c r="J36" s="110"/>
      <c r="K36" s="110"/>
      <c r="L36" s="110"/>
      <c r="M36" s="109"/>
      <c r="N36" s="110"/>
      <c r="O36" s="109"/>
      <c r="P36" s="63"/>
      <c r="Q36" s="109"/>
      <c r="R36" s="110"/>
      <c r="S36" s="109"/>
      <c r="T36" s="63"/>
      <c r="U36" s="109"/>
      <c r="V36" s="110"/>
      <c r="W36" s="109"/>
      <c r="X36" s="63"/>
      <c r="Y36" s="109"/>
      <c r="Z36" s="110"/>
      <c r="AA36" s="110"/>
      <c r="AB36" s="110"/>
      <c r="AC36" s="110"/>
      <c r="AD36" s="129"/>
      <c r="AE36" s="109"/>
      <c r="AF36" s="63"/>
      <c r="AG36" s="108"/>
      <c r="AH36" s="23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</row>
    <row r="37" spans="1:75" s="8" customFormat="1" ht="18">
      <c r="A37" s="48">
        <v>1</v>
      </c>
      <c r="B37" s="5" t="s">
        <v>17</v>
      </c>
      <c r="C37" s="5" t="s">
        <v>18</v>
      </c>
      <c r="D37" s="126" t="s">
        <v>82</v>
      </c>
      <c r="E37" s="96">
        <v>2000</v>
      </c>
      <c r="F37" s="107" t="s">
        <v>418</v>
      </c>
      <c r="G37" s="56">
        <v>6</v>
      </c>
      <c r="H37" s="56">
        <v>84</v>
      </c>
      <c r="I37" s="58">
        <v>6</v>
      </c>
      <c r="J37" s="56">
        <v>42</v>
      </c>
      <c r="K37" s="56">
        <v>4</v>
      </c>
      <c r="L37" s="56">
        <v>67.5</v>
      </c>
      <c r="M37" s="58"/>
      <c r="N37" s="56"/>
      <c r="O37" s="58"/>
      <c r="P37" s="57"/>
      <c r="Q37" s="58">
        <v>2</v>
      </c>
      <c r="R37" s="56">
        <v>96</v>
      </c>
      <c r="S37" s="58">
        <v>1</v>
      </c>
      <c r="T37" s="57">
        <v>50</v>
      </c>
      <c r="U37" s="58">
        <v>2</v>
      </c>
      <c r="V37" s="56">
        <v>72</v>
      </c>
      <c r="W37" s="58">
        <v>1</v>
      </c>
      <c r="X37" s="57">
        <v>37.5</v>
      </c>
      <c r="Y37" s="58">
        <v>6</v>
      </c>
      <c r="Z37" s="56">
        <v>63</v>
      </c>
      <c r="AA37" s="56"/>
      <c r="AB37" s="56"/>
      <c r="AC37" s="56">
        <v>5</v>
      </c>
      <c r="AD37" s="56">
        <v>65.25</v>
      </c>
      <c r="AE37" s="58">
        <v>5</v>
      </c>
      <c r="AF37" s="57">
        <v>32.63</v>
      </c>
      <c r="AG37" s="94">
        <f aca="true" t="shared" si="2" ref="AG37:AG47">H37+J37+L37+N37+P37+R37+T37+V37+X37+Z37+AB37+AD37+AF37</f>
        <v>609.88</v>
      </c>
      <c r="AH37" s="25">
        <v>1</v>
      </c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</row>
    <row r="38" spans="1:75" s="8" customFormat="1" ht="18">
      <c r="A38" s="48">
        <v>2</v>
      </c>
      <c r="B38" s="123" t="s">
        <v>21</v>
      </c>
      <c r="C38" s="101" t="s">
        <v>18</v>
      </c>
      <c r="D38" s="93" t="s">
        <v>67</v>
      </c>
      <c r="E38" s="96">
        <v>2000</v>
      </c>
      <c r="F38" s="96">
        <v>3</v>
      </c>
      <c r="G38" s="56">
        <v>11</v>
      </c>
      <c r="H38" s="56">
        <v>70</v>
      </c>
      <c r="I38" s="58">
        <v>7</v>
      </c>
      <c r="J38" s="56">
        <v>40.5</v>
      </c>
      <c r="K38" s="56">
        <v>3</v>
      </c>
      <c r="L38" s="56">
        <v>69.75</v>
      </c>
      <c r="M38" s="58"/>
      <c r="N38" s="56"/>
      <c r="O38" s="58"/>
      <c r="P38" s="57"/>
      <c r="Q38" s="58">
        <v>6</v>
      </c>
      <c r="R38" s="56">
        <v>84</v>
      </c>
      <c r="S38" s="58">
        <v>5</v>
      </c>
      <c r="T38" s="57">
        <v>43.5</v>
      </c>
      <c r="U38" s="58">
        <v>3</v>
      </c>
      <c r="V38" s="56">
        <v>69.75</v>
      </c>
      <c r="W38" s="58">
        <v>2</v>
      </c>
      <c r="X38" s="57">
        <v>36</v>
      </c>
      <c r="Y38" s="58">
        <v>4</v>
      </c>
      <c r="Z38" s="56">
        <v>67.5</v>
      </c>
      <c r="AA38" s="56"/>
      <c r="AB38" s="56"/>
      <c r="AC38" s="56">
        <v>8</v>
      </c>
      <c r="AD38" s="56">
        <v>58.5</v>
      </c>
      <c r="AE38" s="58">
        <v>4</v>
      </c>
      <c r="AF38" s="57">
        <v>33.75</v>
      </c>
      <c r="AG38" s="94">
        <f t="shared" si="2"/>
        <v>573.25</v>
      </c>
      <c r="AH38" s="25">
        <v>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</row>
    <row r="39" spans="1:75" s="8" customFormat="1" ht="18">
      <c r="A39" s="48">
        <v>3</v>
      </c>
      <c r="B39" s="5" t="s">
        <v>17</v>
      </c>
      <c r="C39" s="5" t="s">
        <v>18</v>
      </c>
      <c r="D39" s="126" t="s">
        <v>83</v>
      </c>
      <c r="E39" s="96">
        <v>2000</v>
      </c>
      <c r="F39" s="107">
        <v>2</v>
      </c>
      <c r="G39" s="56"/>
      <c r="H39" s="56"/>
      <c r="I39" s="58"/>
      <c r="J39" s="56"/>
      <c r="K39" s="56"/>
      <c r="L39" s="56"/>
      <c r="M39" s="58"/>
      <c r="N39" s="56"/>
      <c r="O39" s="58"/>
      <c r="P39" s="57"/>
      <c r="Q39" s="58"/>
      <c r="R39" s="56"/>
      <c r="S39" s="58"/>
      <c r="T39" s="57"/>
      <c r="U39" s="58">
        <v>6</v>
      </c>
      <c r="V39" s="56">
        <v>63</v>
      </c>
      <c r="W39" s="58">
        <v>1</v>
      </c>
      <c r="X39" s="57">
        <v>37.5</v>
      </c>
      <c r="Y39" s="58">
        <v>12</v>
      </c>
      <c r="Z39" s="56">
        <v>51</v>
      </c>
      <c r="AA39" s="56">
        <v>1</v>
      </c>
      <c r="AB39" s="56">
        <v>100</v>
      </c>
      <c r="AC39" s="56">
        <v>10</v>
      </c>
      <c r="AD39" s="56">
        <v>54</v>
      </c>
      <c r="AE39" s="58">
        <v>5</v>
      </c>
      <c r="AF39" s="57">
        <v>32.63</v>
      </c>
      <c r="AG39" s="94">
        <f t="shared" si="2"/>
        <v>338.13</v>
      </c>
      <c r="AH39" s="25">
        <v>3</v>
      </c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</row>
    <row r="40" spans="1:75" s="8" customFormat="1" ht="18">
      <c r="A40" s="48">
        <v>4</v>
      </c>
      <c r="B40" s="5" t="s">
        <v>17</v>
      </c>
      <c r="C40" s="5" t="s">
        <v>18</v>
      </c>
      <c r="D40" s="126" t="s">
        <v>248</v>
      </c>
      <c r="E40" s="96">
        <v>2000</v>
      </c>
      <c r="F40" s="107">
        <v>2</v>
      </c>
      <c r="G40" s="56"/>
      <c r="H40" s="56"/>
      <c r="I40" s="58"/>
      <c r="J40" s="56"/>
      <c r="K40" s="56">
        <v>5</v>
      </c>
      <c r="L40" s="56">
        <v>65.25</v>
      </c>
      <c r="M40" s="58"/>
      <c r="N40" s="56"/>
      <c r="O40" s="58"/>
      <c r="P40" s="57"/>
      <c r="Q40" s="58"/>
      <c r="R40" s="56"/>
      <c r="S40" s="58"/>
      <c r="T40" s="57"/>
      <c r="U40" s="58"/>
      <c r="V40" s="56"/>
      <c r="W40" s="58"/>
      <c r="X40" s="57"/>
      <c r="Y40" s="58"/>
      <c r="Z40" s="56"/>
      <c r="AA40" s="56">
        <v>2</v>
      </c>
      <c r="AB40" s="56">
        <v>96</v>
      </c>
      <c r="AC40" s="56">
        <v>7</v>
      </c>
      <c r="AD40" s="56">
        <v>60.75</v>
      </c>
      <c r="AE40" s="58">
        <v>6</v>
      </c>
      <c r="AF40" s="57">
        <v>31.5</v>
      </c>
      <c r="AG40" s="94">
        <f t="shared" si="2"/>
        <v>253.5</v>
      </c>
      <c r="AH40" s="25">
        <v>4</v>
      </c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</row>
    <row r="41" spans="1:75" s="8" customFormat="1" ht="18">
      <c r="A41" s="48">
        <v>5</v>
      </c>
      <c r="B41" s="72" t="s">
        <v>21</v>
      </c>
      <c r="C41" s="72" t="s">
        <v>18</v>
      </c>
      <c r="D41" s="73" t="s">
        <v>51</v>
      </c>
      <c r="E41" s="96">
        <v>2000</v>
      </c>
      <c r="F41" s="107">
        <v>2</v>
      </c>
      <c r="G41" s="56">
        <v>14</v>
      </c>
      <c r="H41" s="56">
        <v>64</v>
      </c>
      <c r="I41" s="58">
        <v>7</v>
      </c>
      <c r="J41" s="56">
        <v>40.5</v>
      </c>
      <c r="K41" s="56">
        <v>1</v>
      </c>
      <c r="L41" s="56">
        <v>75</v>
      </c>
      <c r="M41" s="58"/>
      <c r="N41" s="56"/>
      <c r="O41" s="58"/>
      <c r="P41" s="57"/>
      <c r="Q41" s="58"/>
      <c r="R41" s="56"/>
      <c r="S41" s="58"/>
      <c r="T41" s="57"/>
      <c r="U41" s="58"/>
      <c r="V41" s="56"/>
      <c r="W41" s="58"/>
      <c r="X41" s="57"/>
      <c r="Y41" s="58">
        <v>3</v>
      </c>
      <c r="Z41" s="56">
        <v>69.75</v>
      </c>
      <c r="AA41" s="56"/>
      <c r="AB41" s="56"/>
      <c r="AC41" s="56"/>
      <c r="AD41" s="56"/>
      <c r="AE41" s="58"/>
      <c r="AF41" s="57"/>
      <c r="AG41" s="94">
        <f t="shared" si="2"/>
        <v>249.25</v>
      </c>
      <c r="AH41" s="25">
        <v>5</v>
      </c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</row>
    <row r="42" spans="1:75" s="8" customFormat="1" ht="18">
      <c r="A42" s="48">
        <v>6</v>
      </c>
      <c r="B42" s="125" t="s">
        <v>124</v>
      </c>
      <c r="C42" s="125" t="s">
        <v>123</v>
      </c>
      <c r="D42" s="125" t="s">
        <v>221</v>
      </c>
      <c r="E42" s="96">
        <v>2000</v>
      </c>
      <c r="F42" s="107">
        <v>3</v>
      </c>
      <c r="G42" s="56"/>
      <c r="H42" s="56"/>
      <c r="I42" s="58"/>
      <c r="J42" s="56"/>
      <c r="K42" s="56"/>
      <c r="L42" s="56"/>
      <c r="M42" s="58"/>
      <c r="N42" s="56"/>
      <c r="O42" s="58"/>
      <c r="P42" s="57"/>
      <c r="Q42" s="58">
        <v>7</v>
      </c>
      <c r="R42" s="56">
        <v>81</v>
      </c>
      <c r="S42" s="58">
        <v>2</v>
      </c>
      <c r="T42" s="57">
        <v>48</v>
      </c>
      <c r="U42" s="58"/>
      <c r="V42" s="56"/>
      <c r="W42" s="58"/>
      <c r="X42" s="57"/>
      <c r="Y42" s="58"/>
      <c r="Z42" s="56"/>
      <c r="AA42" s="56"/>
      <c r="AB42" s="56"/>
      <c r="AC42" s="56"/>
      <c r="AD42" s="56"/>
      <c r="AE42" s="58"/>
      <c r="AF42" s="57"/>
      <c r="AG42" s="94">
        <f t="shared" si="2"/>
        <v>129</v>
      </c>
      <c r="AH42" s="25">
        <v>6</v>
      </c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</row>
    <row r="43" spans="1:75" s="8" customFormat="1" ht="18">
      <c r="A43" s="48">
        <v>7</v>
      </c>
      <c r="B43" s="125" t="s">
        <v>382</v>
      </c>
      <c r="C43" s="125" t="s">
        <v>138</v>
      </c>
      <c r="D43" s="125" t="s">
        <v>381</v>
      </c>
      <c r="E43" s="96">
        <v>2000</v>
      </c>
      <c r="F43" s="107">
        <v>3</v>
      </c>
      <c r="G43" s="56"/>
      <c r="H43" s="56"/>
      <c r="I43" s="58"/>
      <c r="J43" s="56"/>
      <c r="K43" s="56"/>
      <c r="L43" s="56"/>
      <c r="M43" s="58"/>
      <c r="N43" s="56"/>
      <c r="O43" s="58"/>
      <c r="P43" s="57"/>
      <c r="Q43" s="58"/>
      <c r="R43" s="56"/>
      <c r="S43" s="58"/>
      <c r="T43" s="57"/>
      <c r="U43" s="58"/>
      <c r="V43" s="56"/>
      <c r="W43" s="58"/>
      <c r="X43" s="57"/>
      <c r="Y43" s="58"/>
      <c r="Z43" s="56"/>
      <c r="AA43" s="56">
        <v>1</v>
      </c>
      <c r="AB43" s="56">
        <v>50</v>
      </c>
      <c r="AC43" s="56">
        <v>2</v>
      </c>
      <c r="AD43" s="56">
        <v>48</v>
      </c>
      <c r="AE43" s="58">
        <v>2</v>
      </c>
      <c r="AF43" s="57">
        <v>24</v>
      </c>
      <c r="AG43" s="94">
        <f t="shared" si="2"/>
        <v>122</v>
      </c>
      <c r="AH43" s="25">
        <v>7</v>
      </c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</row>
    <row r="44" spans="1:75" s="8" customFormat="1" ht="18">
      <c r="A44" s="48">
        <v>8</v>
      </c>
      <c r="B44" s="125"/>
      <c r="C44" s="125" t="s">
        <v>138</v>
      </c>
      <c r="D44" s="125" t="s">
        <v>251</v>
      </c>
      <c r="E44" s="96">
        <v>2000</v>
      </c>
      <c r="F44" s="107">
        <v>2</v>
      </c>
      <c r="G44" s="56"/>
      <c r="H44" s="56"/>
      <c r="I44" s="58"/>
      <c r="J44" s="56"/>
      <c r="K44" s="56"/>
      <c r="L44" s="56"/>
      <c r="M44" s="58"/>
      <c r="N44" s="56"/>
      <c r="O44" s="58"/>
      <c r="P44" s="57"/>
      <c r="Q44" s="58"/>
      <c r="R44" s="56"/>
      <c r="S44" s="58"/>
      <c r="T44" s="57"/>
      <c r="U44" s="58"/>
      <c r="V44" s="56"/>
      <c r="W44" s="58"/>
      <c r="X44" s="57"/>
      <c r="Y44" s="58"/>
      <c r="Z44" s="56"/>
      <c r="AA44" s="56">
        <v>3</v>
      </c>
      <c r="AB44" s="56">
        <v>93</v>
      </c>
      <c r="AC44" s="56"/>
      <c r="AD44" s="56"/>
      <c r="AE44" s="58"/>
      <c r="AF44" s="57"/>
      <c r="AG44" s="94">
        <f t="shared" si="2"/>
        <v>93</v>
      </c>
      <c r="AH44" s="25">
        <v>8</v>
      </c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</row>
    <row r="45" spans="1:75" s="8" customFormat="1" ht="18">
      <c r="A45" s="48">
        <v>9</v>
      </c>
      <c r="B45" s="125" t="s">
        <v>124</v>
      </c>
      <c r="C45" s="125" t="s">
        <v>123</v>
      </c>
      <c r="D45" s="125" t="s">
        <v>365</v>
      </c>
      <c r="E45" s="96">
        <v>2000</v>
      </c>
      <c r="F45" s="107">
        <v>2</v>
      </c>
      <c r="G45" s="56"/>
      <c r="H45" s="56"/>
      <c r="I45" s="58"/>
      <c r="J45" s="56"/>
      <c r="K45" s="56"/>
      <c r="L45" s="56"/>
      <c r="M45" s="58"/>
      <c r="N45" s="56"/>
      <c r="O45" s="58"/>
      <c r="P45" s="57"/>
      <c r="Q45" s="58"/>
      <c r="R45" s="56"/>
      <c r="S45" s="58"/>
      <c r="T45" s="57"/>
      <c r="U45" s="58">
        <v>9</v>
      </c>
      <c r="V45" s="56">
        <v>56.25</v>
      </c>
      <c r="W45" s="58">
        <v>3</v>
      </c>
      <c r="X45" s="57">
        <v>34.88</v>
      </c>
      <c r="Y45" s="58"/>
      <c r="Z45" s="56"/>
      <c r="AA45" s="56"/>
      <c r="AB45" s="56"/>
      <c r="AC45" s="56"/>
      <c r="AD45" s="56"/>
      <c r="AE45" s="58"/>
      <c r="AF45" s="57"/>
      <c r="AG45" s="94">
        <f t="shared" si="2"/>
        <v>91.13</v>
      </c>
      <c r="AH45" s="25">
        <v>9</v>
      </c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</row>
    <row r="46" spans="1:75" s="8" customFormat="1" ht="18">
      <c r="A46" s="48">
        <v>10</v>
      </c>
      <c r="B46" s="72" t="s">
        <v>316</v>
      </c>
      <c r="C46" s="72" t="s">
        <v>138</v>
      </c>
      <c r="D46" s="73" t="s">
        <v>417</v>
      </c>
      <c r="E46" s="96">
        <v>2000</v>
      </c>
      <c r="F46" s="107">
        <v>2</v>
      </c>
      <c r="G46" s="56"/>
      <c r="H46" s="56"/>
      <c r="I46" s="58"/>
      <c r="J46" s="56"/>
      <c r="K46" s="56"/>
      <c r="L46" s="56"/>
      <c r="M46" s="58"/>
      <c r="N46" s="56"/>
      <c r="O46" s="58"/>
      <c r="P46" s="57"/>
      <c r="Q46" s="58"/>
      <c r="R46" s="56"/>
      <c r="S46" s="58"/>
      <c r="T46" s="57"/>
      <c r="U46" s="58"/>
      <c r="V46" s="56"/>
      <c r="W46" s="58"/>
      <c r="X46" s="57"/>
      <c r="Y46" s="58"/>
      <c r="Z46" s="56"/>
      <c r="AA46" s="56">
        <v>2</v>
      </c>
      <c r="AB46" s="56">
        <v>72</v>
      </c>
      <c r="AC46" s="56"/>
      <c r="AD46" s="56"/>
      <c r="AE46" s="58"/>
      <c r="AF46" s="57"/>
      <c r="AG46" s="94">
        <f t="shared" si="2"/>
        <v>72</v>
      </c>
      <c r="AH46" s="25">
        <v>10</v>
      </c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</row>
    <row r="47" spans="1:75" s="8" customFormat="1" ht="18">
      <c r="A47" s="48">
        <v>11</v>
      </c>
      <c r="B47" s="125" t="s">
        <v>355</v>
      </c>
      <c r="C47" s="125" t="s">
        <v>206</v>
      </c>
      <c r="D47" s="125" t="s">
        <v>367</v>
      </c>
      <c r="E47" s="96">
        <v>2000</v>
      </c>
      <c r="F47" s="107"/>
      <c r="G47" s="56"/>
      <c r="H47" s="56"/>
      <c r="I47" s="58"/>
      <c r="J47" s="56"/>
      <c r="K47" s="56"/>
      <c r="L47" s="56"/>
      <c r="M47" s="58"/>
      <c r="N47" s="56"/>
      <c r="O47" s="58"/>
      <c r="P47" s="57"/>
      <c r="Q47" s="58"/>
      <c r="R47" s="56"/>
      <c r="S47" s="58"/>
      <c r="T47" s="57"/>
      <c r="U47" s="58">
        <v>11</v>
      </c>
      <c r="V47" s="56">
        <v>52.5</v>
      </c>
      <c r="W47" s="39"/>
      <c r="X47" s="37"/>
      <c r="Y47" s="58"/>
      <c r="Z47" s="56"/>
      <c r="AA47" s="56"/>
      <c r="AB47" s="56"/>
      <c r="AC47" s="56"/>
      <c r="AD47" s="56"/>
      <c r="AE47" s="58"/>
      <c r="AF47" s="57"/>
      <c r="AG47" s="94">
        <f t="shared" si="2"/>
        <v>52.5</v>
      </c>
      <c r="AH47" s="25">
        <v>11</v>
      </c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</row>
    <row r="48" spans="1:75" s="8" customFormat="1" ht="15.75" hidden="1">
      <c r="A48" s="48">
        <v>12</v>
      </c>
      <c r="B48" s="124" t="s">
        <v>125</v>
      </c>
      <c r="C48" s="80" t="s">
        <v>144</v>
      </c>
      <c r="D48" s="77" t="s">
        <v>89</v>
      </c>
      <c r="E48" s="74">
        <v>2000</v>
      </c>
      <c r="F48" s="122" t="s">
        <v>50</v>
      </c>
      <c r="G48" s="56"/>
      <c r="H48" s="56"/>
      <c r="I48" s="58"/>
      <c r="J48" s="56"/>
      <c r="K48" s="56"/>
      <c r="L48" s="56"/>
      <c r="M48" s="58"/>
      <c r="N48" s="56"/>
      <c r="O48" s="58"/>
      <c r="P48" s="57"/>
      <c r="Q48" s="58"/>
      <c r="R48" s="56"/>
      <c r="S48" s="58"/>
      <c r="T48" s="57"/>
      <c r="U48" s="58"/>
      <c r="V48" s="56"/>
      <c r="W48" s="172"/>
      <c r="X48" s="172"/>
      <c r="Y48" s="58"/>
      <c r="Z48" s="56"/>
      <c r="AA48" s="56"/>
      <c r="AB48" s="56"/>
      <c r="AC48" s="56"/>
      <c r="AD48" s="56"/>
      <c r="AE48" s="58"/>
      <c r="AF48" s="57"/>
      <c r="AG48" s="94">
        <f>H48+J48+L48+N48+P48+R48+T48+V48+X64+Z48+AB48+AD48+AF48</f>
        <v>0</v>
      </c>
      <c r="AH48" s="4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</row>
    <row r="49" spans="1:75" s="8" customFormat="1" ht="15.75" hidden="1">
      <c r="A49" s="48">
        <v>13</v>
      </c>
      <c r="B49" s="125" t="s">
        <v>203</v>
      </c>
      <c r="C49" s="125" t="s">
        <v>204</v>
      </c>
      <c r="D49" s="125" t="s">
        <v>205</v>
      </c>
      <c r="E49" s="96">
        <v>2000</v>
      </c>
      <c r="F49" s="107">
        <v>3</v>
      </c>
      <c r="G49" s="56"/>
      <c r="H49" s="56"/>
      <c r="I49" s="58"/>
      <c r="J49" s="56"/>
      <c r="K49" s="56"/>
      <c r="L49" s="56"/>
      <c r="M49" s="58"/>
      <c r="N49" s="56"/>
      <c r="O49" s="58"/>
      <c r="P49" s="57"/>
      <c r="Q49" s="58"/>
      <c r="R49" s="56"/>
      <c r="S49" s="58"/>
      <c r="T49" s="57"/>
      <c r="U49" s="58"/>
      <c r="V49" s="56"/>
      <c r="W49" s="58"/>
      <c r="X49" s="57"/>
      <c r="Y49" s="58"/>
      <c r="Z49" s="56"/>
      <c r="AA49" s="56"/>
      <c r="AB49" s="56"/>
      <c r="AC49" s="56"/>
      <c r="AD49" s="56"/>
      <c r="AE49" s="58"/>
      <c r="AF49" s="57"/>
      <c r="AG49" s="94">
        <f>H49+J49+L49+N49+P49+R49+T49+V49+X49+Z49+AB49+AD49+AF49</f>
        <v>0</v>
      </c>
      <c r="AH49" s="4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</row>
    <row r="50" spans="1:75" s="172" customFormat="1" ht="15.75" hidden="1">
      <c r="A50" s="48">
        <v>14</v>
      </c>
      <c r="B50" s="124" t="s">
        <v>88</v>
      </c>
      <c r="C50" s="80" t="s">
        <v>143</v>
      </c>
      <c r="D50" s="77" t="s">
        <v>85</v>
      </c>
      <c r="E50" s="74">
        <v>2000</v>
      </c>
      <c r="F50" s="122" t="s">
        <v>50</v>
      </c>
      <c r="G50" s="56"/>
      <c r="H50" s="56"/>
      <c r="I50" s="58"/>
      <c r="J50" s="56"/>
      <c r="K50" s="56"/>
      <c r="L50" s="56"/>
      <c r="M50" s="58"/>
      <c r="N50" s="56"/>
      <c r="O50" s="58"/>
      <c r="P50" s="57"/>
      <c r="Q50" s="58"/>
      <c r="R50" s="56"/>
      <c r="S50" s="58"/>
      <c r="T50" s="57"/>
      <c r="U50" s="58"/>
      <c r="V50" s="56"/>
      <c r="W50" s="58"/>
      <c r="X50" s="57"/>
      <c r="Y50" s="58"/>
      <c r="Z50" s="56"/>
      <c r="AA50" s="56"/>
      <c r="AB50" s="56"/>
      <c r="AC50" s="56"/>
      <c r="AD50" s="56"/>
      <c r="AE50" s="58"/>
      <c r="AF50" s="57"/>
      <c r="AG50" s="94">
        <f>H50+J50+L50+N50+P50+R50+T50+V50+X50+Z50+AB50+AD50+AF50</f>
        <v>0</v>
      </c>
      <c r="AH50" s="4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83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s="113" customFormat="1" ht="21" customHeight="1">
      <c r="A51" s="328" t="s">
        <v>283</v>
      </c>
      <c r="B51" s="331"/>
      <c r="C51" s="331"/>
      <c r="D51" s="331"/>
      <c r="E51" s="332"/>
      <c r="F51" s="171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108"/>
      <c r="AH51" s="2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</row>
    <row r="52" spans="1:75" s="2" customFormat="1" ht="18">
      <c r="A52" s="3">
        <v>1</v>
      </c>
      <c r="B52" s="46" t="s">
        <v>186</v>
      </c>
      <c r="C52" s="46" t="s">
        <v>305</v>
      </c>
      <c r="D52" s="46" t="s">
        <v>259</v>
      </c>
      <c r="E52" s="122">
        <v>2001</v>
      </c>
      <c r="F52" s="4">
        <v>2</v>
      </c>
      <c r="G52" s="90"/>
      <c r="H52" s="90"/>
      <c r="I52" s="90"/>
      <c r="J52" s="90"/>
      <c r="K52" s="90">
        <v>2</v>
      </c>
      <c r="L52" s="90">
        <v>72</v>
      </c>
      <c r="M52" s="104"/>
      <c r="N52" s="104"/>
      <c r="O52" s="104"/>
      <c r="P52" s="104"/>
      <c r="Q52" s="104"/>
      <c r="R52" s="104"/>
      <c r="S52" s="104"/>
      <c r="T52" s="104"/>
      <c r="U52" s="104">
        <v>1</v>
      </c>
      <c r="V52" s="104">
        <v>50</v>
      </c>
      <c r="W52" s="90">
        <v>1</v>
      </c>
      <c r="X52" s="90">
        <v>25</v>
      </c>
      <c r="Y52" s="90"/>
      <c r="Z52" s="90"/>
      <c r="AA52" s="90">
        <v>1</v>
      </c>
      <c r="AB52" s="90">
        <v>75</v>
      </c>
      <c r="AC52" s="90">
        <v>4</v>
      </c>
      <c r="AD52" s="90">
        <v>67.5</v>
      </c>
      <c r="AE52" s="90">
        <v>3</v>
      </c>
      <c r="AF52" s="90">
        <v>34.88</v>
      </c>
      <c r="AG52" s="68">
        <f aca="true" t="shared" si="3" ref="AG52:AG67">H52+J52+L52+N52+P52+R52+T52+V52+X52+Z52+AB52+AD52+AF52</f>
        <v>324.38</v>
      </c>
      <c r="AH52" s="260">
        <v>1</v>
      </c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</row>
    <row r="53" spans="1:75" s="2" customFormat="1" ht="18">
      <c r="A53" s="3">
        <v>2</v>
      </c>
      <c r="B53" s="46" t="s">
        <v>385</v>
      </c>
      <c r="C53" s="46" t="s">
        <v>252</v>
      </c>
      <c r="D53" s="46" t="s">
        <v>262</v>
      </c>
      <c r="E53" s="122">
        <v>2001</v>
      </c>
      <c r="F53" s="4">
        <v>3</v>
      </c>
      <c r="G53" s="90"/>
      <c r="H53" s="90"/>
      <c r="I53" s="90"/>
      <c r="J53" s="90"/>
      <c r="K53" s="90"/>
      <c r="L53" s="90"/>
      <c r="M53" s="104"/>
      <c r="N53" s="104"/>
      <c r="O53" s="104"/>
      <c r="P53" s="104"/>
      <c r="Q53" s="104"/>
      <c r="R53" s="104"/>
      <c r="S53" s="104"/>
      <c r="T53" s="104"/>
      <c r="U53" s="104">
        <v>6</v>
      </c>
      <c r="V53" s="104">
        <v>42</v>
      </c>
      <c r="W53" s="90">
        <v>3</v>
      </c>
      <c r="X53" s="90">
        <v>23.25</v>
      </c>
      <c r="Y53" s="90">
        <v>9</v>
      </c>
      <c r="Z53" s="90">
        <v>56.25</v>
      </c>
      <c r="AA53" s="90"/>
      <c r="AB53" s="90"/>
      <c r="AC53" s="90">
        <v>11</v>
      </c>
      <c r="AD53" s="90">
        <v>52.5</v>
      </c>
      <c r="AE53" s="90">
        <v>4</v>
      </c>
      <c r="AF53" s="90">
        <v>33.75</v>
      </c>
      <c r="AG53" s="68">
        <f t="shared" si="3"/>
        <v>207.75</v>
      </c>
      <c r="AH53" s="260">
        <v>2</v>
      </c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</row>
    <row r="54" spans="1:75" s="2" customFormat="1" ht="18">
      <c r="A54" s="3">
        <v>3</v>
      </c>
      <c r="B54" s="46" t="s">
        <v>17</v>
      </c>
      <c r="C54" s="46" t="s">
        <v>18</v>
      </c>
      <c r="D54" s="46" t="s">
        <v>261</v>
      </c>
      <c r="E54" s="122">
        <v>2001</v>
      </c>
      <c r="F54" s="4">
        <v>2</v>
      </c>
      <c r="G54" s="90"/>
      <c r="H54" s="90"/>
      <c r="I54" s="90"/>
      <c r="J54" s="90"/>
      <c r="K54" s="90">
        <v>8</v>
      </c>
      <c r="L54" s="90">
        <v>58.5</v>
      </c>
      <c r="M54" s="104"/>
      <c r="N54" s="104"/>
      <c r="O54" s="104"/>
      <c r="P54" s="104"/>
      <c r="Q54" s="104"/>
      <c r="R54" s="104"/>
      <c r="S54" s="104"/>
      <c r="T54" s="104"/>
      <c r="U54" s="104">
        <v>4</v>
      </c>
      <c r="V54" s="104">
        <v>45</v>
      </c>
      <c r="W54" s="90">
        <v>2</v>
      </c>
      <c r="X54" s="90">
        <v>24</v>
      </c>
      <c r="Y54" s="90">
        <v>16</v>
      </c>
      <c r="Z54" s="90">
        <v>45</v>
      </c>
      <c r="AA54" s="90"/>
      <c r="AB54" s="90"/>
      <c r="AC54" s="90"/>
      <c r="AD54" s="90"/>
      <c r="AE54" s="90"/>
      <c r="AF54" s="90"/>
      <c r="AG54" s="68">
        <f t="shared" si="3"/>
        <v>172.5</v>
      </c>
      <c r="AH54" s="260">
        <v>3</v>
      </c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</row>
    <row r="55" spans="1:75" s="2" customFormat="1" ht="18">
      <c r="A55" s="3">
        <v>4</v>
      </c>
      <c r="B55" s="124" t="s">
        <v>124</v>
      </c>
      <c r="C55" s="80" t="s">
        <v>123</v>
      </c>
      <c r="D55" s="77" t="s">
        <v>220</v>
      </c>
      <c r="E55" s="74">
        <v>2001</v>
      </c>
      <c r="F55" s="74">
        <v>2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104"/>
      <c r="R55" s="104"/>
      <c r="S55" s="104"/>
      <c r="T55" s="104"/>
      <c r="U55" s="104">
        <v>4</v>
      </c>
      <c r="V55" s="104">
        <v>67.5</v>
      </c>
      <c r="W55" s="90">
        <v>3</v>
      </c>
      <c r="X55" s="90">
        <v>34.88</v>
      </c>
      <c r="Y55" s="37">
        <v>14</v>
      </c>
      <c r="Z55" s="37">
        <v>48</v>
      </c>
      <c r="AA55" s="37"/>
      <c r="AB55" s="37"/>
      <c r="AC55" s="37"/>
      <c r="AD55" s="37"/>
      <c r="AE55" s="90"/>
      <c r="AF55" s="90"/>
      <c r="AG55" s="68">
        <f t="shared" si="3"/>
        <v>150.38</v>
      </c>
      <c r="AH55" s="260">
        <v>4</v>
      </c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</row>
    <row r="56" spans="1:75" s="2" customFormat="1" ht="18">
      <c r="A56" s="3">
        <v>5</v>
      </c>
      <c r="B56" s="46" t="s">
        <v>186</v>
      </c>
      <c r="C56" s="46" t="s">
        <v>185</v>
      </c>
      <c r="D56" s="46" t="s">
        <v>256</v>
      </c>
      <c r="E56" s="122">
        <v>2001</v>
      </c>
      <c r="F56" s="4">
        <v>3</v>
      </c>
      <c r="G56" s="90"/>
      <c r="H56" s="90"/>
      <c r="I56" s="90"/>
      <c r="J56" s="90"/>
      <c r="K56" s="90">
        <v>10</v>
      </c>
      <c r="L56" s="90">
        <v>54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90"/>
      <c r="X56" s="90"/>
      <c r="Y56" s="90"/>
      <c r="Z56" s="90"/>
      <c r="AA56" s="90"/>
      <c r="AB56" s="90"/>
      <c r="AC56" s="90">
        <v>12</v>
      </c>
      <c r="AD56" s="90">
        <v>51</v>
      </c>
      <c r="AE56" s="90">
        <v>3</v>
      </c>
      <c r="AF56" s="90">
        <v>34.88</v>
      </c>
      <c r="AG56" s="68">
        <f t="shared" si="3"/>
        <v>139.88</v>
      </c>
      <c r="AH56" s="260">
        <v>5</v>
      </c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</row>
    <row r="57" spans="1:75" s="2" customFormat="1" ht="18">
      <c r="A57" s="3">
        <v>6</v>
      </c>
      <c r="B57" s="124" t="s">
        <v>316</v>
      </c>
      <c r="C57" s="80" t="s">
        <v>138</v>
      </c>
      <c r="D57" s="77" t="s">
        <v>260</v>
      </c>
      <c r="E57" s="74">
        <v>2001</v>
      </c>
      <c r="F57" s="4"/>
      <c r="G57" s="74"/>
      <c r="H57" s="90"/>
      <c r="I57" s="90"/>
      <c r="J57" s="90"/>
      <c r="K57" s="90">
        <v>7</v>
      </c>
      <c r="L57" s="90">
        <v>60.75</v>
      </c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90"/>
      <c r="X57" s="90"/>
      <c r="Y57" s="82"/>
      <c r="Z57" s="82"/>
      <c r="AA57" s="90">
        <v>2</v>
      </c>
      <c r="AB57" s="90">
        <v>48</v>
      </c>
      <c r="AC57" s="90"/>
      <c r="AD57" s="90"/>
      <c r="AE57" s="90"/>
      <c r="AF57" s="90"/>
      <c r="AG57" s="68">
        <f t="shared" si="3"/>
        <v>108.75</v>
      </c>
      <c r="AH57" s="260">
        <v>6</v>
      </c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</row>
    <row r="58" spans="1:75" s="2" customFormat="1" ht="18">
      <c r="A58" s="3">
        <v>7</v>
      </c>
      <c r="B58" s="46" t="s">
        <v>197</v>
      </c>
      <c r="C58" s="46" t="s">
        <v>134</v>
      </c>
      <c r="D58" s="46" t="s">
        <v>364</v>
      </c>
      <c r="E58" s="122">
        <v>2001</v>
      </c>
      <c r="F58" s="74"/>
      <c r="G58" s="90"/>
      <c r="H58" s="90"/>
      <c r="I58" s="90"/>
      <c r="J58" s="90"/>
      <c r="K58" s="90"/>
      <c r="L58" s="90"/>
      <c r="M58" s="90"/>
      <c r="N58" s="90"/>
      <c r="O58" s="90"/>
      <c r="P58" s="104"/>
      <c r="Q58" s="104"/>
      <c r="R58" s="104"/>
      <c r="S58" s="104"/>
      <c r="T58" s="104"/>
      <c r="U58" s="104">
        <v>8</v>
      </c>
      <c r="V58" s="104">
        <v>58.5</v>
      </c>
      <c r="W58" s="90">
        <v>4</v>
      </c>
      <c r="X58" s="90">
        <v>33.75</v>
      </c>
      <c r="Y58" s="33"/>
      <c r="Z58" s="33"/>
      <c r="AA58" s="37"/>
      <c r="AB58" s="37"/>
      <c r="AC58" s="37"/>
      <c r="AD58" s="37"/>
      <c r="AE58" s="90"/>
      <c r="AF58" s="90"/>
      <c r="AG58" s="68">
        <f t="shared" si="3"/>
        <v>92.25</v>
      </c>
      <c r="AH58" s="260">
        <v>7</v>
      </c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</row>
    <row r="59" spans="1:75" s="2" customFormat="1" ht="18">
      <c r="A59" s="3">
        <v>8</v>
      </c>
      <c r="B59" s="124" t="s">
        <v>316</v>
      </c>
      <c r="C59" s="80" t="s">
        <v>138</v>
      </c>
      <c r="D59" s="77" t="s">
        <v>318</v>
      </c>
      <c r="E59" s="74">
        <v>2001</v>
      </c>
      <c r="F59" s="4"/>
      <c r="G59" s="74"/>
      <c r="H59" s="90"/>
      <c r="I59" s="90"/>
      <c r="J59" s="90"/>
      <c r="K59" s="90">
        <v>9</v>
      </c>
      <c r="L59" s="90">
        <v>56.25</v>
      </c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90"/>
      <c r="X59" s="90"/>
      <c r="Y59" s="82"/>
      <c r="Z59" s="82"/>
      <c r="AA59" s="90"/>
      <c r="AB59" s="104"/>
      <c r="AC59" s="90"/>
      <c r="AD59" s="90"/>
      <c r="AE59" s="90"/>
      <c r="AF59" s="90"/>
      <c r="AG59" s="68">
        <f t="shared" si="3"/>
        <v>56.25</v>
      </c>
      <c r="AH59" s="260">
        <v>8</v>
      </c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</row>
    <row r="60" spans="1:75" s="2" customFormat="1" ht="18">
      <c r="A60" s="3">
        <v>9</v>
      </c>
      <c r="B60" s="124"/>
      <c r="C60" s="80" t="s">
        <v>144</v>
      </c>
      <c r="D60" s="77" t="s">
        <v>383</v>
      </c>
      <c r="E60" s="74">
        <v>2001</v>
      </c>
      <c r="F60" s="74" t="s">
        <v>50</v>
      </c>
      <c r="G60" s="90"/>
      <c r="H60" s="90"/>
      <c r="I60" s="90"/>
      <c r="J60" s="90"/>
      <c r="K60" s="90"/>
      <c r="L60" s="90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90"/>
      <c r="X60" s="90"/>
      <c r="Y60" s="33"/>
      <c r="Z60" s="33"/>
      <c r="AA60" s="37">
        <v>3</v>
      </c>
      <c r="AB60" s="37">
        <v>46.5</v>
      </c>
      <c r="AC60" s="37"/>
      <c r="AD60" s="37"/>
      <c r="AE60" s="90"/>
      <c r="AF60" s="90"/>
      <c r="AG60" s="68">
        <f t="shared" si="3"/>
        <v>46.5</v>
      </c>
      <c r="AH60" s="260">
        <v>9</v>
      </c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</row>
    <row r="61" spans="1:75" s="2" customFormat="1" ht="18">
      <c r="A61" s="3">
        <v>10</v>
      </c>
      <c r="B61" s="124" t="s">
        <v>385</v>
      </c>
      <c r="C61" s="80" t="s">
        <v>252</v>
      </c>
      <c r="D61" s="77" t="s">
        <v>430</v>
      </c>
      <c r="E61" s="74">
        <v>2001</v>
      </c>
      <c r="F61" s="74" t="s">
        <v>392</v>
      </c>
      <c r="G61" s="90"/>
      <c r="H61" s="90"/>
      <c r="I61" s="90"/>
      <c r="J61" s="90"/>
      <c r="K61" s="90"/>
      <c r="L61" s="90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90"/>
      <c r="X61" s="90"/>
      <c r="Y61" s="33"/>
      <c r="Z61" s="33"/>
      <c r="AA61" s="37"/>
      <c r="AB61" s="37"/>
      <c r="AC61" s="37">
        <v>4</v>
      </c>
      <c r="AD61" s="37">
        <v>45</v>
      </c>
      <c r="AE61" s="90"/>
      <c r="AF61" s="90"/>
      <c r="AG61" s="68">
        <f t="shared" si="3"/>
        <v>45</v>
      </c>
      <c r="AH61" s="260">
        <v>10</v>
      </c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</row>
    <row r="62" spans="1:75" s="2" customFormat="1" ht="18">
      <c r="A62" s="3">
        <v>11</v>
      </c>
      <c r="B62" s="124" t="s">
        <v>197</v>
      </c>
      <c r="C62" s="80" t="s">
        <v>134</v>
      </c>
      <c r="D62" s="77" t="s">
        <v>348</v>
      </c>
      <c r="E62" s="74">
        <v>2001</v>
      </c>
      <c r="F62" s="74" t="s">
        <v>50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104"/>
      <c r="R62" s="104"/>
      <c r="S62" s="104"/>
      <c r="T62" s="104"/>
      <c r="U62" s="104">
        <v>12</v>
      </c>
      <c r="V62" s="104">
        <v>34</v>
      </c>
      <c r="W62" s="90"/>
      <c r="X62" s="90"/>
      <c r="Y62" s="33"/>
      <c r="Z62" s="33"/>
      <c r="AA62" s="37"/>
      <c r="AB62" s="37"/>
      <c r="AC62" s="37"/>
      <c r="AD62" s="37"/>
      <c r="AE62" s="90"/>
      <c r="AF62" s="90"/>
      <c r="AG62" s="68">
        <f t="shared" si="3"/>
        <v>34</v>
      </c>
      <c r="AH62" s="260">
        <v>11</v>
      </c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</row>
    <row r="63" spans="1:75" s="2" customFormat="1" ht="18">
      <c r="A63" s="3">
        <v>12</v>
      </c>
      <c r="B63" s="124" t="s">
        <v>135</v>
      </c>
      <c r="C63" s="80" t="s">
        <v>134</v>
      </c>
      <c r="D63" s="77" t="s">
        <v>96</v>
      </c>
      <c r="E63" s="74">
        <v>2001</v>
      </c>
      <c r="F63" s="74">
        <v>3</v>
      </c>
      <c r="G63" s="90"/>
      <c r="H63" s="90"/>
      <c r="I63" s="90"/>
      <c r="J63" s="90"/>
      <c r="K63" s="90"/>
      <c r="L63" s="90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250">
        <v>4</v>
      </c>
      <c r="X63" s="250">
        <v>33.75</v>
      </c>
      <c r="Y63" s="92"/>
      <c r="Z63" s="92"/>
      <c r="AA63" s="90"/>
      <c r="AB63" s="104"/>
      <c r="AC63" s="90"/>
      <c r="AD63" s="90"/>
      <c r="AE63" s="90"/>
      <c r="AF63" s="90"/>
      <c r="AG63" s="68">
        <f t="shared" si="3"/>
        <v>33.75</v>
      </c>
      <c r="AH63" s="260">
        <v>12</v>
      </c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s="2" customFormat="1" ht="17.25" customHeight="1" hidden="1">
      <c r="A64" s="3">
        <v>13</v>
      </c>
      <c r="B64" s="124" t="s">
        <v>92</v>
      </c>
      <c r="C64" s="80" t="s">
        <v>125</v>
      </c>
      <c r="D64" s="77" t="s">
        <v>384</v>
      </c>
      <c r="E64" s="74">
        <v>2001</v>
      </c>
      <c r="F64" s="74" t="s">
        <v>50</v>
      </c>
      <c r="G64" s="90"/>
      <c r="H64" s="90"/>
      <c r="I64" s="90"/>
      <c r="J64" s="90"/>
      <c r="K64" s="90"/>
      <c r="L64" s="90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58"/>
      <c r="X64" s="57"/>
      <c r="Y64" s="92"/>
      <c r="Z64" s="92"/>
      <c r="AA64" s="90"/>
      <c r="AB64" s="104"/>
      <c r="AC64" s="90"/>
      <c r="AD64" s="90"/>
      <c r="AE64" s="90"/>
      <c r="AF64" s="90"/>
      <c r="AG64" s="68">
        <f t="shared" si="3"/>
        <v>0</v>
      </c>
      <c r="AH64" s="95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</row>
    <row r="65" spans="1:75" s="2" customFormat="1" ht="15.75" hidden="1">
      <c r="A65" s="3">
        <v>14</v>
      </c>
      <c r="B65" s="46" t="s">
        <v>92</v>
      </c>
      <c r="C65" s="46" t="s">
        <v>125</v>
      </c>
      <c r="D65" s="46" t="s">
        <v>222</v>
      </c>
      <c r="E65" s="122">
        <v>2001</v>
      </c>
      <c r="F65" s="74" t="s">
        <v>50</v>
      </c>
      <c r="G65" s="74"/>
      <c r="H65" s="90"/>
      <c r="I65" s="90"/>
      <c r="J65" s="90"/>
      <c r="K65" s="90"/>
      <c r="L65" s="90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90"/>
      <c r="X65" s="90"/>
      <c r="Y65" s="82"/>
      <c r="Z65" s="82"/>
      <c r="AA65" s="90"/>
      <c r="AB65" s="104"/>
      <c r="AC65" s="90"/>
      <c r="AD65" s="90"/>
      <c r="AE65" s="90"/>
      <c r="AF65" s="90"/>
      <c r="AG65" s="68">
        <f t="shared" si="3"/>
        <v>0</v>
      </c>
      <c r="AH65" s="95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</row>
    <row r="66" spans="1:75" s="2" customFormat="1" ht="15.75" hidden="1">
      <c r="A66" s="3">
        <v>8</v>
      </c>
      <c r="B66" s="46" t="s">
        <v>316</v>
      </c>
      <c r="C66" s="46" t="s">
        <v>138</v>
      </c>
      <c r="D66" s="46" t="s">
        <v>257</v>
      </c>
      <c r="E66" s="122">
        <v>2001</v>
      </c>
      <c r="F66" s="4"/>
      <c r="G66" s="90"/>
      <c r="H66" s="90"/>
      <c r="I66" s="90"/>
      <c r="J66" s="90"/>
      <c r="K66" s="90"/>
      <c r="L66" s="90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90"/>
      <c r="X66" s="90"/>
      <c r="Y66" s="92"/>
      <c r="Z66" s="92"/>
      <c r="AA66" s="90"/>
      <c r="AB66" s="104"/>
      <c r="AC66" s="90"/>
      <c r="AD66" s="90"/>
      <c r="AE66" s="90"/>
      <c r="AF66" s="90"/>
      <c r="AG66" s="68">
        <f t="shared" si="3"/>
        <v>0</v>
      </c>
      <c r="AH66" s="95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</row>
    <row r="67" spans="1:75" s="2" customFormat="1" ht="15.75" hidden="1">
      <c r="A67" s="3">
        <v>9</v>
      </c>
      <c r="B67" s="15"/>
      <c r="C67" s="15" t="s">
        <v>252</v>
      </c>
      <c r="D67" s="15" t="s">
        <v>258</v>
      </c>
      <c r="E67" s="122">
        <v>2001</v>
      </c>
      <c r="F67" s="4"/>
      <c r="G67" s="90"/>
      <c r="H67" s="90"/>
      <c r="I67" s="90"/>
      <c r="J67" s="90"/>
      <c r="K67" s="90"/>
      <c r="L67" s="90"/>
      <c r="M67" s="90"/>
      <c r="N67" s="90"/>
      <c r="O67" s="90"/>
      <c r="P67" s="104"/>
      <c r="Q67" s="104"/>
      <c r="R67" s="104"/>
      <c r="S67" s="104"/>
      <c r="T67" s="104"/>
      <c r="U67" s="104"/>
      <c r="V67" s="104"/>
      <c r="W67" s="90"/>
      <c r="X67" s="90"/>
      <c r="Y67" s="37"/>
      <c r="Z67" s="37"/>
      <c r="AA67" s="37"/>
      <c r="AB67" s="37"/>
      <c r="AC67" s="37"/>
      <c r="AD67" s="37"/>
      <c r="AE67" s="90"/>
      <c r="AF67" s="90"/>
      <c r="AG67" s="68">
        <f t="shared" si="3"/>
        <v>0</v>
      </c>
      <c r="AH67" s="95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</row>
    <row r="68" spans="1:75" s="103" customFormat="1" ht="21.75" customHeight="1">
      <c r="A68" s="308" t="s">
        <v>280</v>
      </c>
      <c r="B68" s="319"/>
      <c r="C68" s="319"/>
      <c r="D68" s="319"/>
      <c r="E68" s="320"/>
      <c r="F68" s="2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108"/>
      <c r="AH68" s="23"/>
      <c r="AI68" s="100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</row>
    <row r="69" spans="1:36" s="99" customFormat="1" ht="14.25" customHeight="1">
      <c r="A69" s="75">
        <v>1</v>
      </c>
      <c r="B69" s="123" t="s">
        <v>17</v>
      </c>
      <c r="C69" s="101" t="s">
        <v>18</v>
      </c>
      <c r="D69" s="93" t="s">
        <v>329</v>
      </c>
      <c r="E69" s="74">
        <v>2002</v>
      </c>
      <c r="F69" s="74">
        <v>2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>
        <v>5</v>
      </c>
      <c r="V69" s="40">
        <v>43.5</v>
      </c>
      <c r="W69" s="40">
        <v>2</v>
      </c>
      <c r="X69" s="40">
        <v>24</v>
      </c>
      <c r="Y69" s="33"/>
      <c r="Z69" s="33"/>
      <c r="AA69" s="40">
        <v>3</v>
      </c>
      <c r="AB69" s="40">
        <v>69.75</v>
      </c>
      <c r="AC69" s="40">
        <v>9</v>
      </c>
      <c r="AD69" s="40">
        <v>56.25</v>
      </c>
      <c r="AE69" s="40">
        <v>6</v>
      </c>
      <c r="AF69" s="40">
        <v>31.5</v>
      </c>
      <c r="AG69" s="68">
        <f aca="true" t="shared" si="4" ref="AG69:AG90">H69+J69+L69+N69+P69+R69+T69+V69+X69+Z69+AB69+AD69+AF69</f>
        <v>225</v>
      </c>
      <c r="AH69" s="258">
        <v>1</v>
      </c>
      <c r="AI69" s="100"/>
      <c r="AJ69" s="100"/>
    </row>
    <row r="70" spans="1:36" s="99" customFormat="1" ht="14.25" customHeight="1">
      <c r="A70" s="75">
        <v>2</v>
      </c>
      <c r="B70" s="123" t="s">
        <v>26</v>
      </c>
      <c r="C70" s="101" t="s">
        <v>18</v>
      </c>
      <c r="D70" s="93" t="s">
        <v>81</v>
      </c>
      <c r="E70" s="74">
        <v>2003</v>
      </c>
      <c r="F70" s="74" t="s">
        <v>321</v>
      </c>
      <c r="G70" s="40"/>
      <c r="H70" s="40"/>
      <c r="I70" s="40"/>
      <c r="J70" s="40"/>
      <c r="K70" s="40">
        <v>4</v>
      </c>
      <c r="L70" s="40">
        <v>45</v>
      </c>
      <c r="M70" s="40"/>
      <c r="N70" s="40"/>
      <c r="O70" s="40"/>
      <c r="P70" s="40"/>
      <c r="Q70" s="40"/>
      <c r="R70" s="40"/>
      <c r="S70" s="40"/>
      <c r="T70" s="40"/>
      <c r="U70" s="40">
        <v>7</v>
      </c>
      <c r="V70" s="40">
        <v>60.75</v>
      </c>
      <c r="W70" s="40"/>
      <c r="X70" s="40"/>
      <c r="Y70" s="33"/>
      <c r="Z70" s="33"/>
      <c r="AA70" s="40">
        <v>2</v>
      </c>
      <c r="AB70" s="40">
        <v>48</v>
      </c>
      <c r="AC70" s="40">
        <v>6</v>
      </c>
      <c r="AD70" s="40">
        <v>42</v>
      </c>
      <c r="AE70" s="40"/>
      <c r="AF70" s="40"/>
      <c r="AG70" s="68">
        <f t="shared" si="4"/>
        <v>195.75</v>
      </c>
      <c r="AH70" s="258">
        <v>2</v>
      </c>
      <c r="AI70" s="100"/>
      <c r="AJ70" s="100"/>
    </row>
    <row r="71" spans="1:36" s="99" customFormat="1" ht="14.25" customHeight="1">
      <c r="A71" s="75">
        <v>3</v>
      </c>
      <c r="B71" s="123" t="s">
        <v>20</v>
      </c>
      <c r="C71" s="101" t="s">
        <v>18</v>
      </c>
      <c r="D71" s="93" t="s">
        <v>311</v>
      </c>
      <c r="E71" s="74">
        <v>2003</v>
      </c>
      <c r="F71" s="74" t="s">
        <v>392</v>
      </c>
      <c r="G71" s="40"/>
      <c r="H71" s="40"/>
      <c r="I71" s="40"/>
      <c r="J71" s="40"/>
      <c r="K71" s="40">
        <v>9</v>
      </c>
      <c r="L71" s="40">
        <v>37.5</v>
      </c>
      <c r="M71" s="40"/>
      <c r="N71" s="40"/>
      <c r="O71" s="40"/>
      <c r="P71" s="40"/>
      <c r="Q71" s="40"/>
      <c r="R71" s="40"/>
      <c r="S71" s="40"/>
      <c r="T71" s="40"/>
      <c r="U71" s="40">
        <v>16</v>
      </c>
      <c r="V71" s="40">
        <v>30</v>
      </c>
      <c r="W71" s="40">
        <v>4</v>
      </c>
      <c r="X71" s="40">
        <v>22.25</v>
      </c>
      <c r="Y71" s="33"/>
      <c r="Z71" s="33"/>
      <c r="AA71" s="40">
        <v>4</v>
      </c>
      <c r="AB71" s="40">
        <v>45</v>
      </c>
      <c r="AC71" s="40">
        <v>9</v>
      </c>
      <c r="AD71" s="40">
        <v>37.5</v>
      </c>
      <c r="AE71" s="40">
        <v>3</v>
      </c>
      <c r="AF71" s="40">
        <v>23.25</v>
      </c>
      <c r="AG71" s="68">
        <f t="shared" si="4"/>
        <v>195.5</v>
      </c>
      <c r="AH71" s="258">
        <v>3</v>
      </c>
      <c r="AI71" s="100"/>
      <c r="AJ71" s="100"/>
    </row>
    <row r="72" spans="1:36" s="99" customFormat="1" ht="14.25" customHeight="1">
      <c r="A72" s="75">
        <v>4</v>
      </c>
      <c r="B72" s="15" t="s">
        <v>21</v>
      </c>
      <c r="C72" s="15" t="s">
        <v>18</v>
      </c>
      <c r="D72" s="15" t="s">
        <v>68</v>
      </c>
      <c r="E72" s="122">
        <v>2002</v>
      </c>
      <c r="F72" s="74">
        <v>2</v>
      </c>
      <c r="G72" s="40"/>
      <c r="H72" s="40"/>
      <c r="I72" s="40"/>
      <c r="J72" s="40"/>
      <c r="K72" s="40">
        <v>6</v>
      </c>
      <c r="L72" s="40">
        <v>63</v>
      </c>
      <c r="M72" s="40"/>
      <c r="N72" s="40"/>
      <c r="O72" s="40"/>
      <c r="P72" s="40"/>
      <c r="Q72" s="40"/>
      <c r="R72" s="40"/>
      <c r="S72" s="40"/>
      <c r="T72" s="40"/>
      <c r="U72" s="40">
        <v>3</v>
      </c>
      <c r="V72" s="40">
        <v>46.5</v>
      </c>
      <c r="W72" s="40">
        <v>5</v>
      </c>
      <c r="X72" s="40">
        <v>21.75</v>
      </c>
      <c r="Y72" s="33"/>
      <c r="Z72" s="33"/>
      <c r="AA72" s="40">
        <v>3</v>
      </c>
      <c r="AB72" s="40">
        <v>46.5</v>
      </c>
      <c r="AC72" s="40"/>
      <c r="AD72" s="40"/>
      <c r="AE72" s="40"/>
      <c r="AF72" s="40"/>
      <c r="AG72" s="68">
        <f t="shared" si="4"/>
        <v>177.75</v>
      </c>
      <c r="AH72" s="258">
        <v>4</v>
      </c>
      <c r="AI72" s="100"/>
      <c r="AJ72" s="100"/>
    </row>
    <row r="73" spans="1:36" s="99" customFormat="1" ht="14.25" customHeight="1">
      <c r="A73" s="75">
        <v>5</v>
      </c>
      <c r="B73" s="123" t="s">
        <v>128</v>
      </c>
      <c r="C73" s="101" t="s">
        <v>112</v>
      </c>
      <c r="D73" s="93" t="s">
        <v>111</v>
      </c>
      <c r="E73" s="74">
        <v>2002</v>
      </c>
      <c r="F73" s="74" t="s">
        <v>392</v>
      </c>
      <c r="G73" s="40"/>
      <c r="H73" s="40"/>
      <c r="I73" s="40"/>
      <c r="J73" s="40"/>
      <c r="K73" s="40">
        <v>8</v>
      </c>
      <c r="L73" s="40">
        <v>39</v>
      </c>
      <c r="M73" s="40"/>
      <c r="N73" s="40"/>
      <c r="O73" s="40"/>
      <c r="P73" s="40"/>
      <c r="Q73" s="40"/>
      <c r="R73" s="40"/>
      <c r="S73" s="40"/>
      <c r="T73" s="40"/>
      <c r="U73" s="40">
        <v>11</v>
      </c>
      <c r="V73" s="40">
        <v>35</v>
      </c>
      <c r="W73" s="40"/>
      <c r="X73" s="40"/>
      <c r="Y73" s="33">
        <v>15</v>
      </c>
      <c r="Z73" s="33">
        <v>46.5</v>
      </c>
      <c r="AA73" s="40">
        <v>6</v>
      </c>
      <c r="AB73" s="40">
        <v>42</v>
      </c>
      <c r="AC73" s="40"/>
      <c r="AD73" s="40"/>
      <c r="AE73" s="40"/>
      <c r="AF73" s="40"/>
      <c r="AG73" s="68">
        <f t="shared" si="4"/>
        <v>162.5</v>
      </c>
      <c r="AH73" s="258">
        <v>5</v>
      </c>
      <c r="AI73" s="100"/>
      <c r="AJ73" s="100"/>
    </row>
    <row r="74" spans="1:36" s="99" customFormat="1" ht="14.25" customHeight="1">
      <c r="A74" s="75">
        <v>6</v>
      </c>
      <c r="B74" s="80" t="s">
        <v>385</v>
      </c>
      <c r="C74" s="80" t="s">
        <v>307</v>
      </c>
      <c r="D74" s="80" t="s">
        <v>309</v>
      </c>
      <c r="E74" s="74">
        <v>2003</v>
      </c>
      <c r="F74" s="74" t="s">
        <v>218</v>
      </c>
      <c r="G74" s="40"/>
      <c r="H74" s="40"/>
      <c r="I74" s="40"/>
      <c r="J74" s="40"/>
      <c r="K74" s="40">
        <v>6</v>
      </c>
      <c r="L74" s="40">
        <v>40.5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33"/>
      <c r="Z74" s="33"/>
      <c r="AA74" s="40">
        <v>1</v>
      </c>
      <c r="AB74" s="40">
        <v>50</v>
      </c>
      <c r="AC74" s="40">
        <v>5</v>
      </c>
      <c r="AD74" s="40">
        <v>43.5</v>
      </c>
      <c r="AE74" s="40">
        <v>2</v>
      </c>
      <c r="AF74" s="40">
        <v>24</v>
      </c>
      <c r="AG74" s="68">
        <f t="shared" si="4"/>
        <v>158</v>
      </c>
      <c r="AH74" s="258">
        <v>6</v>
      </c>
      <c r="AI74" s="100"/>
      <c r="AJ74" s="100"/>
    </row>
    <row r="75" spans="1:36" s="99" customFormat="1" ht="14.25" customHeight="1">
      <c r="A75" s="75">
        <v>7</v>
      </c>
      <c r="B75" s="124" t="s">
        <v>21</v>
      </c>
      <c r="C75" s="80" t="s">
        <v>18</v>
      </c>
      <c r="D75" s="46" t="s">
        <v>331</v>
      </c>
      <c r="E75" s="74">
        <v>2003</v>
      </c>
      <c r="F75" s="74" t="s">
        <v>50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>
        <v>15</v>
      </c>
      <c r="V75" s="40">
        <v>31</v>
      </c>
      <c r="W75" s="40">
        <v>5</v>
      </c>
      <c r="X75" s="40">
        <v>21.75</v>
      </c>
      <c r="Y75" s="33"/>
      <c r="Z75" s="33"/>
      <c r="AA75" s="40">
        <v>8</v>
      </c>
      <c r="AB75" s="40">
        <v>39</v>
      </c>
      <c r="AC75" s="40">
        <v>10</v>
      </c>
      <c r="AD75" s="40">
        <v>36</v>
      </c>
      <c r="AE75" s="40">
        <v>5</v>
      </c>
      <c r="AF75" s="40">
        <v>21.75</v>
      </c>
      <c r="AG75" s="68">
        <f t="shared" si="4"/>
        <v>149.5</v>
      </c>
      <c r="AH75" s="258">
        <v>7</v>
      </c>
      <c r="AI75" s="100"/>
      <c r="AJ75" s="100"/>
    </row>
    <row r="76" spans="1:36" s="99" customFormat="1" ht="14.25" customHeight="1">
      <c r="A76" s="75">
        <v>8</v>
      </c>
      <c r="B76" s="124" t="s">
        <v>21</v>
      </c>
      <c r="C76" s="80" t="s">
        <v>18</v>
      </c>
      <c r="D76" s="77" t="s">
        <v>71</v>
      </c>
      <c r="E76" s="74">
        <v>2003</v>
      </c>
      <c r="F76" s="74" t="s">
        <v>50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>
        <v>14</v>
      </c>
      <c r="V76" s="40">
        <v>32</v>
      </c>
      <c r="W76" s="40">
        <v>10</v>
      </c>
      <c r="X76" s="40">
        <v>18</v>
      </c>
      <c r="Y76" s="33"/>
      <c r="Z76" s="33"/>
      <c r="AA76" s="40">
        <v>9</v>
      </c>
      <c r="AB76" s="40">
        <v>37.5</v>
      </c>
      <c r="AC76" s="40">
        <v>11</v>
      </c>
      <c r="AD76" s="40">
        <v>35</v>
      </c>
      <c r="AE76" s="40">
        <v>5</v>
      </c>
      <c r="AF76" s="40">
        <v>21.75</v>
      </c>
      <c r="AG76" s="68">
        <f t="shared" si="4"/>
        <v>144.25</v>
      </c>
      <c r="AH76" s="258">
        <v>8</v>
      </c>
      <c r="AI76" s="100"/>
      <c r="AJ76" s="100"/>
    </row>
    <row r="77" spans="1:36" s="99" customFormat="1" ht="14.25" customHeight="1">
      <c r="A77" s="75">
        <v>9</v>
      </c>
      <c r="B77" s="124" t="s">
        <v>437</v>
      </c>
      <c r="C77" s="80" t="s">
        <v>128</v>
      </c>
      <c r="D77" s="77" t="s">
        <v>142</v>
      </c>
      <c r="E77" s="74">
        <v>2003</v>
      </c>
      <c r="F77" s="74"/>
      <c r="G77" s="40"/>
      <c r="H77" s="40"/>
      <c r="I77" s="40"/>
      <c r="J77" s="40"/>
      <c r="K77" s="40">
        <v>5</v>
      </c>
      <c r="L77" s="40">
        <v>43.5</v>
      </c>
      <c r="M77" s="40"/>
      <c r="N77" s="40"/>
      <c r="O77" s="40"/>
      <c r="P77" s="40"/>
      <c r="Q77" s="40"/>
      <c r="R77" s="40"/>
      <c r="S77" s="40"/>
      <c r="T77" s="40"/>
      <c r="U77" s="40">
        <v>10</v>
      </c>
      <c r="V77" s="40">
        <v>36</v>
      </c>
      <c r="W77" s="40">
        <v>8</v>
      </c>
      <c r="X77" s="40">
        <v>19.5</v>
      </c>
      <c r="Y77" s="33"/>
      <c r="Z77" s="33"/>
      <c r="AA77" s="40">
        <v>5</v>
      </c>
      <c r="AB77" s="40">
        <v>43.5</v>
      </c>
      <c r="AC77" s="40"/>
      <c r="AD77" s="40"/>
      <c r="AE77" s="40"/>
      <c r="AF77" s="40"/>
      <c r="AG77" s="68">
        <f t="shared" si="4"/>
        <v>142.5</v>
      </c>
      <c r="AH77" s="258">
        <v>9</v>
      </c>
      <c r="AI77" s="100"/>
      <c r="AJ77" s="100"/>
    </row>
    <row r="78" spans="1:36" s="99" customFormat="1" ht="14.25" customHeight="1">
      <c r="A78" s="75">
        <v>10</v>
      </c>
      <c r="B78" s="123" t="s">
        <v>186</v>
      </c>
      <c r="C78" s="101" t="s">
        <v>305</v>
      </c>
      <c r="D78" s="93" t="s">
        <v>190</v>
      </c>
      <c r="E78" s="74">
        <v>2003</v>
      </c>
      <c r="F78" s="74" t="s">
        <v>320</v>
      </c>
      <c r="G78" s="40"/>
      <c r="H78" s="40"/>
      <c r="I78" s="40"/>
      <c r="J78" s="40"/>
      <c r="K78" s="40">
        <v>1</v>
      </c>
      <c r="L78" s="40">
        <v>50</v>
      </c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33"/>
      <c r="Z78" s="33"/>
      <c r="AA78" s="40"/>
      <c r="AB78" s="40"/>
      <c r="AC78" s="40">
        <v>3</v>
      </c>
      <c r="AD78" s="40">
        <v>46.5</v>
      </c>
      <c r="AE78" s="40">
        <v>2</v>
      </c>
      <c r="AF78" s="40">
        <v>24</v>
      </c>
      <c r="AG78" s="68">
        <f t="shared" si="4"/>
        <v>120.5</v>
      </c>
      <c r="AH78" s="258">
        <v>10</v>
      </c>
      <c r="AI78" s="100"/>
      <c r="AJ78" s="100"/>
    </row>
    <row r="79" spans="1:36" s="99" customFormat="1" ht="14.25" customHeight="1">
      <c r="A79" s="75">
        <v>11</v>
      </c>
      <c r="B79" s="15" t="s">
        <v>92</v>
      </c>
      <c r="C79" s="15" t="s">
        <v>144</v>
      </c>
      <c r="D79" s="15" t="s">
        <v>386</v>
      </c>
      <c r="E79" s="96">
        <v>2003</v>
      </c>
      <c r="F79" s="107" t="s">
        <v>50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33"/>
      <c r="Z79" s="33"/>
      <c r="AA79" s="40">
        <v>7</v>
      </c>
      <c r="AB79" s="40">
        <v>40.5</v>
      </c>
      <c r="AC79" s="40">
        <v>7</v>
      </c>
      <c r="AD79" s="40">
        <v>40.5</v>
      </c>
      <c r="AE79" s="40">
        <v>4</v>
      </c>
      <c r="AF79" s="40">
        <v>22.5</v>
      </c>
      <c r="AG79" s="68">
        <f t="shared" si="4"/>
        <v>103.5</v>
      </c>
      <c r="AH79" s="258">
        <v>11</v>
      </c>
      <c r="AI79" s="100"/>
      <c r="AJ79" s="100"/>
    </row>
    <row r="80" spans="1:36" s="99" customFormat="1" ht="14.25" customHeight="1">
      <c r="A80" s="75">
        <v>12</v>
      </c>
      <c r="B80" s="15" t="s">
        <v>388</v>
      </c>
      <c r="C80" s="15" t="s">
        <v>138</v>
      </c>
      <c r="D80" s="15" t="s">
        <v>387</v>
      </c>
      <c r="E80" s="96">
        <v>2003</v>
      </c>
      <c r="F80" s="107" t="s">
        <v>218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33"/>
      <c r="Z80" s="33"/>
      <c r="AA80" s="40">
        <v>10</v>
      </c>
      <c r="AB80" s="40">
        <v>36</v>
      </c>
      <c r="AC80" s="40">
        <v>12</v>
      </c>
      <c r="AD80" s="40">
        <v>34</v>
      </c>
      <c r="AE80" s="40">
        <v>6</v>
      </c>
      <c r="AF80" s="40">
        <v>21</v>
      </c>
      <c r="AG80" s="68">
        <f t="shared" si="4"/>
        <v>91</v>
      </c>
      <c r="AH80" s="258">
        <v>12</v>
      </c>
      <c r="AI80" s="100"/>
      <c r="AJ80" s="100"/>
    </row>
    <row r="81" spans="1:36" s="99" customFormat="1" ht="14.25" customHeight="1">
      <c r="A81" s="75">
        <v>13</v>
      </c>
      <c r="B81" s="15" t="s">
        <v>388</v>
      </c>
      <c r="C81" s="15" t="s">
        <v>138</v>
      </c>
      <c r="D81" s="15" t="s">
        <v>389</v>
      </c>
      <c r="E81" s="122">
        <v>2002</v>
      </c>
      <c r="F81" s="74" t="s">
        <v>50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33"/>
      <c r="Z81" s="33"/>
      <c r="AA81" s="40">
        <v>11</v>
      </c>
      <c r="AB81" s="40">
        <v>35</v>
      </c>
      <c r="AC81" s="40">
        <v>13</v>
      </c>
      <c r="AD81" s="40">
        <v>33</v>
      </c>
      <c r="AE81" s="40">
        <v>6</v>
      </c>
      <c r="AF81" s="40">
        <v>21</v>
      </c>
      <c r="AG81" s="68">
        <f t="shared" si="4"/>
        <v>89</v>
      </c>
      <c r="AH81" s="258">
        <v>13</v>
      </c>
      <c r="AI81" s="100"/>
      <c r="AJ81" s="100"/>
    </row>
    <row r="82" spans="1:36" s="99" customFormat="1" ht="14.25" customHeight="1">
      <c r="A82" s="75">
        <v>14</v>
      </c>
      <c r="B82" s="123" t="s">
        <v>186</v>
      </c>
      <c r="C82" s="101" t="s">
        <v>185</v>
      </c>
      <c r="D82" s="93" t="s">
        <v>219</v>
      </c>
      <c r="E82" s="74">
        <v>2002</v>
      </c>
      <c r="F82" s="74" t="s">
        <v>218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>
        <v>2</v>
      </c>
      <c r="V82" s="40">
        <v>48</v>
      </c>
      <c r="W82" s="40">
        <v>1</v>
      </c>
      <c r="X82" s="40">
        <v>25</v>
      </c>
      <c r="Y82" s="33"/>
      <c r="Z82" s="33"/>
      <c r="AA82" s="40"/>
      <c r="AB82" s="40"/>
      <c r="AC82" s="40"/>
      <c r="AD82" s="40"/>
      <c r="AE82" s="40"/>
      <c r="AF82" s="40"/>
      <c r="AG82" s="68">
        <f t="shared" si="4"/>
        <v>73</v>
      </c>
      <c r="AH82" s="258">
        <v>14</v>
      </c>
      <c r="AI82" s="100"/>
      <c r="AJ82" s="100"/>
    </row>
    <row r="83" spans="1:36" s="99" customFormat="1" ht="14.25" customHeight="1">
      <c r="A83" s="75">
        <v>15</v>
      </c>
      <c r="B83" s="101" t="s">
        <v>426</v>
      </c>
      <c r="C83" s="101" t="s">
        <v>138</v>
      </c>
      <c r="D83" s="101" t="s">
        <v>427</v>
      </c>
      <c r="E83" s="74">
        <v>2002</v>
      </c>
      <c r="F83" s="74" t="s">
        <v>392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33"/>
      <c r="Z83" s="33"/>
      <c r="AA83" s="40"/>
      <c r="AB83" s="40"/>
      <c r="AC83" s="40">
        <v>8</v>
      </c>
      <c r="AD83" s="40">
        <v>39</v>
      </c>
      <c r="AE83" s="40">
        <v>2</v>
      </c>
      <c r="AF83" s="40">
        <v>24</v>
      </c>
      <c r="AG83" s="68">
        <f t="shared" si="4"/>
        <v>63</v>
      </c>
      <c r="AH83" s="258">
        <v>15</v>
      </c>
      <c r="AI83" s="100"/>
      <c r="AJ83" s="100"/>
    </row>
    <row r="84" spans="1:36" s="99" customFormat="1" ht="15" customHeight="1">
      <c r="A84" s="75">
        <v>16</v>
      </c>
      <c r="B84" s="123" t="s">
        <v>341</v>
      </c>
      <c r="C84" s="101" t="s">
        <v>18</v>
      </c>
      <c r="D84" s="15" t="s">
        <v>350</v>
      </c>
      <c r="E84" s="74">
        <v>2002</v>
      </c>
      <c r="F84" s="74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>
        <v>20</v>
      </c>
      <c r="V84" s="40">
        <v>26</v>
      </c>
      <c r="W84" s="40">
        <v>11</v>
      </c>
      <c r="X84" s="40">
        <v>17.5</v>
      </c>
      <c r="Y84" s="33"/>
      <c r="Z84" s="33"/>
      <c r="AA84" s="40"/>
      <c r="AB84" s="40"/>
      <c r="AC84" s="40"/>
      <c r="AD84" s="40"/>
      <c r="AE84" s="40"/>
      <c r="AF84" s="40"/>
      <c r="AG84" s="68">
        <f t="shared" si="4"/>
        <v>43.5</v>
      </c>
      <c r="AH84" s="258">
        <v>16</v>
      </c>
      <c r="AI84" s="100"/>
      <c r="AJ84" s="100"/>
    </row>
    <row r="85" spans="1:36" s="99" customFormat="1" ht="15" customHeight="1">
      <c r="A85" s="75">
        <v>17</v>
      </c>
      <c r="B85" s="123" t="s">
        <v>308</v>
      </c>
      <c r="C85" s="101" t="s">
        <v>252</v>
      </c>
      <c r="D85" s="93" t="s">
        <v>351</v>
      </c>
      <c r="E85" s="74">
        <v>2002</v>
      </c>
      <c r="F85" s="74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>
        <v>21</v>
      </c>
      <c r="V85" s="40">
        <v>25</v>
      </c>
      <c r="W85" s="40">
        <v>10</v>
      </c>
      <c r="X85" s="40">
        <v>18</v>
      </c>
      <c r="Y85" s="37"/>
      <c r="Z85" s="37"/>
      <c r="AA85" s="40"/>
      <c r="AB85" s="40"/>
      <c r="AC85" s="40"/>
      <c r="AD85" s="40"/>
      <c r="AE85" s="40"/>
      <c r="AF85" s="40"/>
      <c r="AG85" s="68">
        <f t="shared" si="4"/>
        <v>43</v>
      </c>
      <c r="AH85" s="258">
        <v>17</v>
      </c>
      <c r="AI85" s="100"/>
      <c r="AJ85" s="100"/>
    </row>
    <row r="86" spans="1:36" s="99" customFormat="1" ht="15" customHeight="1">
      <c r="A86" s="75">
        <v>18</v>
      </c>
      <c r="B86" s="123" t="s">
        <v>124</v>
      </c>
      <c r="C86" s="101" t="s">
        <v>123</v>
      </c>
      <c r="D86" s="93" t="s">
        <v>189</v>
      </c>
      <c r="E86" s="74">
        <v>2002</v>
      </c>
      <c r="F86" s="74" t="s">
        <v>50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>
        <v>9</v>
      </c>
      <c r="V86" s="40">
        <v>37.5</v>
      </c>
      <c r="W86" s="40"/>
      <c r="X86" s="40"/>
      <c r="Y86" s="37"/>
      <c r="Z86" s="37"/>
      <c r="AA86" s="40"/>
      <c r="AB86" s="40"/>
      <c r="AC86" s="40"/>
      <c r="AD86" s="40"/>
      <c r="AE86" s="40"/>
      <c r="AF86" s="40"/>
      <c r="AG86" s="68">
        <f t="shared" si="4"/>
        <v>37.5</v>
      </c>
      <c r="AH86" s="258">
        <v>18</v>
      </c>
      <c r="AI86" s="100"/>
      <c r="AJ86" s="100"/>
    </row>
    <row r="87" spans="1:36" s="99" customFormat="1" ht="15" customHeight="1">
      <c r="A87" s="75">
        <v>19</v>
      </c>
      <c r="B87" s="15" t="s">
        <v>388</v>
      </c>
      <c r="C87" s="15" t="s">
        <v>138</v>
      </c>
      <c r="D87" s="15" t="s">
        <v>390</v>
      </c>
      <c r="E87" s="122">
        <v>2002</v>
      </c>
      <c r="F87" s="74" t="s">
        <v>50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37"/>
      <c r="Z87" s="37"/>
      <c r="AA87" s="40">
        <v>12</v>
      </c>
      <c r="AB87" s="40">
        <v>34</v>
      </c>
      <c r="AC87" s="40"/>
      <c r="AD87" s="40"/>
      <c r="AE87" s="40"/>
      <c r="AF87" s="40"/>
      <c r="AG87" s="68">
        <f t="shared" si="4"/>
        <v>34</v>
      </c>
      <c r="AH87" s="258">
        <v>19</v>
      </c>
      <c r="AI87" s="100"/>
      <c r="AJ87" s="100"/>
    </row>
    <row r="88" spans="1:36" s="99" customFormat="1" ht="15" customHeight="1">
      <c r="A88" s="75">
        <v>20</v>
      </c>
      <c r="B88" s="15" t="s">
        <v>20</v>
      </c>
      <c r="C88" s="15" t="s">
        <v>18</v>
      </c>
      <c r="D88" s="15" t="s">
        <v>391</v>
      </c>
      <c r="E88" s="122">
        <v>2002</v>
      </c>
      <c r="F88" s="74" t="s">
        <v>50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37"/>
      <c r="Z88" s="37"/>
      <c r="AA88" s="40">
        <v>13</v>
      </c>
      <c r="AB88" s="40">
        <v>33</v>
      </c>
      <c r="AC88" s="40"/>
      <c r="AD88" s="40"/>
      <c r="AE88" s="40"/>
      <c r="AF88" s="40"/>
      <c r="AG88" s="68">
        <f t="shared" si="4"/>
        <v>33</v>
      </c>
      <c r="AH88" s="258">
        <v>20</v>
      </c>
      <c r="AI88" s="100"/>
      <c r="AJ88" s="100"/>
    </row>
    <row r="89" spans="1:36" s="99" customFormat="1" ht="15" customHeight="1">
      <c r="A89" s="75">
        <v>21</v>
      </c>
      <c r="B89" s="123" t="s">
        <v>355</v>
      </c>
      <c r="C89" s="101" t="s">
        <v>206</v>
      </c>
      <c r="D89" s="93" t="s">
        <v>354</v>
      </c>
      <c r="E89" s="74">
        <v>2003</v>
      </c>
      <c r="F89" s="74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>
        <v>24</v>
      </c>
      <c r="V89" s="40">
        <v>22</v>
      </c>
      <c r="W89" s="40"/>
      <c r="X89" s="40"/>
      <c r="Y89" s="37"/>
      <c r="Z89" s="37"/>
      <c r="AA89" s="40"/>
      <c r="AB89" s="40"/>
      <c r="AC89" s="40"/>
      <c r="AD89" s="40"/>
      <c r="AE89" s="40"/>
      <c r="AF89" s="40"/>
      <c r="AG89" s="68">
        <f t="shared" si="4"/>
        <v>22</v>
      </c>
      <c r="AH89" s="258">
        <v>21</v>
      </c>
      <c r="AI89" s="100"/>
      <c r="AJ89" s="100"/>
    </row>
    <row r="90" spans="1:36" s="99" customFormat="1" ht="15" customHeight="1" hidden="1">
      <c r="A90" s="75">
        <v>24</v>
      </c>
      <c r="B90" s="123" t="s">
        <v>186</v>
      </c>
      <c r="C90" s="101" t="s">
        <v>185</v>
      </c>
      <c r="D90" s="93" t="s">
        <v>191</v>
      </c>
      <c r="E90" s="74">
        <v>2002</v>
      </c>
      <c r="F90" s="74" t="s">
        <v>50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37"/>
      <c r="Z90" s="37"/>
      <c r="AA90" s="40"/>
      <c r="AB90" s="40"/>
      <c r="AC90" s="40"/>
      <c r="AD90" s="40"/>
      <c r="AE90" s="40"/>
      <c r="AF90" s="40"/>
      <c r="AG90" s="68">
        <f t="shared" si="4"/>
        <v>0</v>
      </c>
      <c r="AH90" s="74"/>
      <c r="AI90" s="100"/>
      <c r="AJ90" s="100"/>
    </row>
    <row r="91" s="338" customFormat="1" ht="21" customHeight="1">
      <c r="A91" s="338" t="s">
        <v>281</v>
      </c>
    </row>
    <row r="92" spans="1:34" ht="15.75" hidden="1">
      <c r="A92" s="96">
        <v>1</v>
      </c>
      <c r="B92" s="95"/>
      <c r="C92" s="95"/>
      <c r="D92" s="95"/>
      <c r="E92" s="95"/>
      <c r="F92" s="95"/>
      <c r="G92" s="96"/>
      <c r="H92" s="96"/>
      <c r="I92" s="96"/>
      <c r="J92" s="96"/>
      <c r="K92" s="90"/>
      <c r="L92" s="90"/>
      <c r="M92" s="95"/>
      <c r="N92" s="95"/>
      <c r="O92" s="95"/>
      <c r="P92" s="95"/>
      <c r="Q92" s="95"/>
      <c r="R92" s="95"/>
      <c r="S92" s="95"/>
      <c r="T92" s="95"/>
      <c r="U92" s="90"/>
      <c r="V92" s="90"/>
      <c r="W92" s="104"/>
      <c r="X92" s="104"/>
      <c r="Y92" s="104"/>
      <c r="Z92" s="104"/>
      <c r="AA92" s="104"/>
      <c r="AB92" s="95"/>
      <c r="AC92" s="90"/>
      <c r="AD92" s="90"/>
      <c r="AE92" s="90"/>
      <c r="AF92" s="90"/>
      <c r="AG92" s="150" t="e">
        <f>H92+J92+#REF!+L92+N92+P92+#REF!+R92+T92+#REF!+V92+X92+#REF!+Z92+#REF!+AB92+AD92+AF92+#REF!</f>
        <v>#REF!</v>
      </c>
      <c r="AH92" s="95"/>
    </row>
    <row r="93" spans="1:34" ht="15.75" hidden="1">
      <c r="A93" s="96">
        <v>2</v>
      </c>
      <c r="B93" s="95"/>
      <c r="C93" s="95"/>
      <c r="D93" s="95"/>
      <c r="E93" s="95"/>
      <c r="F93" s="95"/>
      <c r="G93" s="95"/>
      <c r="H93" s="95"/>
      <c r="I93" s="95"/>
      <c r="J93" s="95"/>
      <c r="K93" s="90"/>
      <c r="L93" s="90"/>
      <c r="M93" s="95"/>
      <c r="N93" s="95"/>
      <c r="O93" s="95"/>
      <c r="P93" s="95"/>
      <c r="Q93" s="95"/>
      <c r="R93" s="95"/>
      <c r="S93" s="95"/>
      <c r="T93" s="95"/>
      <c r="U93" s="90"/>
      <c r="V93" s="90"/>
      <c r="W93" s="104"/>
      <c r="X93" s="104"/>
      <c r="Y93" s="104"/>
      <c r="Z93" s="104"/>
      <c r="AA93" s="104"/>
      <c r="AB93" s="90"/>
      <c r="AC93" s="90"/>
      <c r="AD93" s="90"/>
      <c r="AE93" s="90"/>
      <c r="AF93" s="90"/>
      <c r="AG93" s="150" t="e">
        <f>H93+J93+#REF!+L93+N93+P93+#REF!+R93+T93+#REF!+V93+X93+#REF!+Z93+#REF!+AB93+AD93+AF93+#REF!</f>
        <v>#REF!</v>
      </c>
      <c r="AH93" s="95"/>
    </row>
    <row r="94" spans="1:34" ht="18">
      <c r="A94" s="96">
        <v>1</v>
      </c>
      <c r="B94" s="89" t="s">
        <v>186</v>
      </c>
      <c r="C94" s="89" t="s">
        <v>305</v>
      </c>
      <c r="D94" s="89" t="s">
        <v>310</v>
      </c>
      <c r="E94" s="95">
        <v>2005</v>
      </c>
      <c r="F94" s="95" t="s">
        <v>392</v>
      </c>
      <c r="G94" s="95"/>
      <c r="H94" s="95"/>
      <c r="I94" s="95"/>
      <c r="J94" s="95"/>
      <c r="K94" s="90">
        <v>7</v>
      </c>
      <c r="L94" s="90">
        <v>40.5</v>
      </c>
      <c r="M94" s="95"/>
      <c r="N94" s="95"/>
      <c r="O94" s="95"/>
      <c r="P94" s="95"/>
      <c r="Q94" s="95"/>
      <c r="R94" s="95"/>
      <c r="S94" s="95"/>
      <c r="T94" s="95"/>
      <c r="U94" s="90">
        <v>7</v>
      </c>
      <c r="V94" s="90">
        <v>40.5</v>
      </c>
      <c r="W94" s="90">
        <v>6</v>
      </c>
      <c r="X94" s="90">
        <v>21</v>
      </c>
      <c r="Y94" s="90"/>
      <c r="Z94" s="90"/>
      <c r="AA94" s="90">
        <v>2</v>
      </c>
      <c r="AB94" s="90">
        <v>48</v>
      </c>
      <c r="AC94" s="90">
        <v>2</v>
      </c>
      <c r="AD94" s="90">
        <v>48</v>
      </c>
      <c r="AE94" s="90">
        <v>1</v>
      </c>
      <c r="AF94" s="90">
        <v>25</v>
      </c>
      <c r="AG94" s="150">
        <f aca="true" t="shared" si="5" ref="AG94:AG109">H94+J94+L94+N94+P94+R94+T94+V94+X94+Z94+AB94+AD94+AF94</f>
        <v>223</v>
      </c>
      <c r="AH94" s="260">
        <v>1</v>
      </c>
    </row>
    <row r="95" spans="1:34" ht="18">
      <c r="A95" s="96">
        <v>2</v>
      </c>
      <c r="B95" s="123" t="s">
        <v>186</v>
      </c>
      <c r="C95" s="101" t="s">
        <v>305</v>
      </c>
      <c r="D95" s="93" t="s">
        <v>306</v>
      </c>
      <c r="E95" s="95">
        <v>2005</v>
      </c>
      <c r="F95" s="95">
        <v>3</v>
      </c>
      <c r="G95" s="95"/>
      <c r="H95" s="95"/>
      <c r="I95" s="95"/>
      <c r="J95" s="95"/>
      <c r="K95" s="90">
        <v>2</v>
      </c>
      <c r="L95" s="90">
        <v>48</v>
      </c>
      <c r="M95" s="95"/>
      <c r="N95" s="95"/>
      <c r="O95" s="95"/>
      <c r="P95" s="95"/>
      <c r="Q95" s="95"/>
      <c r="R95" s="95"/>
      <c r="S95" s="95"/>
      <c r="T95" s="95"/>
      <c r="U95" s="90">
        <v>19</v>
      </c>
      <c r="V95" s="90">
        <v>27</v>
      </c>
      <c r="W95" s="90">
        <v>6</v>
      </c>
      <c r="X95" s="90">
        <v>21</v>
      </c>
      <c r="Y95" s="90"/>
      <c r="Z95" s="90"/>
      <c r="AA95" s="90">
        <v>1</v>
      </c>
      <c r="AB95" s="90">
        <v>50</v>
      </c>
      <c r="AC95" s="90">
        <v>1</v>
      </c>
      <c r="AD95" s="90">
        <v>50</v>
      </c>
      <c r="AE95" s="90">
        <v>1</v>
      </c>
      <c r="AF95" s="90">
        <v>25</v>
      </c>
      <c r="AG95" s="150">
        <f t="shared" si="5"/>
        <v>221</v>
      </c>
      <c r="AH95" s="260">
        <v>2</v>
      </c>
    </row>
    <row r="96" spans="1:34" ht="18">
      <c r="A96" s="96">
        <v>3</v>
      </c>
      <c r="B96" s="95" t="s">
        <v>17</v>
      </c>
      <c r="C96" s="95" t="s">
        <v>18</v>
      </c>
      <c r="D96" s="95" t="s">
        <v>293</v>
      </c>
      <c r="E96" s="95">
        <v>2005</v>
      </c>
      <c r="F96" s="95">
        <v>2</v>
      </c>
      <c r="G96" s="95"/>
      <c r="H96" s="95"/>
      <c r="I96" s="95"/>
      <c r="J96" s="95"/>
      <c r="K96" s="90">
        <v>3</v>
      </c>
      <c r="L96" s="90">
        <v>46.5</v>
      </c>
      <c r="M96" s="95"/>
      <c r="N96" s="95"/>
      <c r="O96" s="95"/>
      <c r="P96" s="95"/>
      <c r="Q96" s="95"/>
      <c r="R96" s="95"/>
      <c r="S96" s="95"/>
      <c r="T96" s="95"/>
      <c r="U96" s="90">
        <v>8</v>
      </c>
      <c r="V96" s="90">
        <v>39</v>
      </c>
      <c r="W96" s="90">
        <v>9</v>
      </c>
      <c r="X96" s="90">
        <v>18.75</v>
      </c>
      <c r="Y96" s="90"/>
      <c r="Z96" s="90"/>
      <c r="AA96" s="90">
        <v>4</v>
      </c>
      <c r="AB96" s="90">
        <v>45</v>
      </c>
      <c r="AC96" s="90">
        <v>4</v>
      </c>
      <c r="AD96" s="90">
        <v>45</v>
      </c>
      <c r="AE96" s="90">
        <v>2</v>
      </c>
      <c r="AF96" s="90">
        <v>24</v>
      </c>
      <c r="AG96" s="150">
        <f t="shared" si="5"/>
        <v>218.25</v>
      </c>
      <c r="AH96" s="260">
        <v>3</v>
      </c>
    </row>
    <row r="97" spans="1:34" ht="18">
      <c r="A97" s="96">
        <v>4</v>
      </c>
      <c r="B97" s="89" t="s">
        <v>385</v>
      </c>
      <c r="C97" s="89" t="s">
        <v>307</v>
      </c>
      <c r="D97" s="89" t="s">
        <v>393</v>
      </c>
      <c r="E97" s="95">
        <v>2005</v>
      </c>
      <c r="F97" s="95" t="s">
        <v>218</v>
      </c>
      <c r="G97" s="95"/>
      <c r="H97" s="95"/>
      <c r="I97" s="95"/>
      <c r="J97" s="95"/>
      <c r="K97" s="90">
        <v>10</v>
      </c>
      <c r="L97" s="90">
        <v>36</v>
      </c>
      <c r="M97" s="95"/>
      <c r="N97" s="95"/>
      <c r="O97" s="95"/>
      <c r="P97" s="95"/>
      <c r="Q97" s="95"/>
      <c r="R97" s="95"/>
      <c r="S97" s="95"/>
      <c r="T97" s="95"/>
      <c r="U97" s="90">
        <v>13</v>
      </c>
      <c r="V97" s="90">
        <v>33</v>
      </c>
      <c r="W97" s="90">
        <v>3</v>
      </c>
      <c r="X97" s="90">
        <v>23.25</v>
      </c>
      <c r="Y97" s="90"/>
      <c r="Z97" s="90"/>
      <c r="AA97" s="90">
        <v>3</v>
      </c>
      <c r="AB97" s="90">
        <v>46.5</v>
      </c>
      <c r="AC97" s="90">
        <v>5</v>
      </c>
      <c r="AD97" s="90">
        <v>43.5</v>
      </c>
      <c r="AE97" s="90">
        <v>3</v>
      </c>
      <c r="AF97" s="90">
        <v>23.25</v>
      </c>
      <c r="AG97" s="150">
        <f t="shared" si="5"/>
        <v>205.5</v>
      </c>
      <c r="AH97" s="260">
        <v>4</v>
      </c>
    </row>
    <row r="98" spans="1:34" ht="18">
      <c r="A98" s="96">
        <v>5</v>
      </c>
      <c r="B98" s="89" t="s">
        <v>20</v>
      </c>
      <c r="C98" s="89" t="s">
        <v>18</v>
      </c>
      <c r="D98" s="89" t="s">
        <v>312</v>
      </c>
      <c r="E98" s="95">
        <v>2004</v>
      </c>
      <c r="F98" s="95" t="s">
        <v>392</v>
      </c>
      <c r="G98" s="95"/>
      <c r="H98" s="95"/>
      <c r="I98" s="95"/>
      <c r="J98" s="95"/>
      <c r="K98" s="90">
        <v>11</v>
      </c>
      <c r="L98" s="90">
        <v>35</v>
      </c>
      <c r="M98" s="95"/>
      <c r="N98" s="95"/>
      <c r="O98" s="95"/>
      <c r="P98" s="95"/>
      <c r="Q98" s="95"/>
      <c r="R98" s="95"/>
      <c r="S98" s="95"/>
      <c r="T98" s="95"/>
      <c r="U98" s="90">
        <v>18</v>
      </c>
      <c r="V98" s="90">
        <v>28</v>
      </c>
      <c r="W98" s="90">
        <v>4</v>
      </c>
      <c r="X98" s="90">
        <v>22.25</v>
      </c>
      <c r="Y98" s="90"/>
      <c r="Z98" s="90"/>
      <c r="AA98" s="90">
        <v>8</v>
      </c>
      <c r="AB98" s="90">
        <v>39</v>
      </c>
      <c r="AC98" s="90">
        <v>7</v>
      </c>
      <c r="AD98" s="90">
        <v>40.5</v>
      </c>
      <c r="AE98" s="90">
        <v>3</v>
      </c>
      <c r="AF98" s="90">
        <v>23.25</v>
      </c>
      <c r="AG98" s="150">
        <f t="shared" si="5"/>
        <v>188</v>
      </c>
      <c r="AH98" s="260">
        <v>5</v>
      </c>
    </row>
    <row r="99" spans="1:34" ht="18">
      <c r="A99" s="96">
        <v>6</v>
      </c>
      <c r="B99" s="89" t="s">
        <v>186</v>
      </c>
      <c r="C99" s="89" t="s">
        <v>305</v>
      </c>
      <c r="D99" s="89" t="s">
        <v>349</v>
      </c>
      <c r="E99" s="95">
        <v>2005</v>
      </c>
      <c r="F99" s="89" t="s">
        <v>392</v>
      </c>
      <c r="G99" s="95"/>
      <c r="H99" s="95"/>
      <c r="I99" s="95"/>
      <c r="J99" s="95"/>
      <c r="K99" s="90"/>
      <c r="L99" s="90"/>
      <c r="M99" s="95"/>
      <c r="N99" s="95"/>
      <c r="O99" s="95"/>
      <c r="P99" s="95"/>
      <c r="Q99" s="95"/>
      <c r="R99" s="95"/>
      <c r="S99" s="95"/>
      <c r="T99" s="95"/>
      <c r="U99" s="90">
        <v>17</v>
      </c>
      <c r="V99" s="90">
        <v>29</v>
      </c>
      <c r="W99" s="90"/>
      <c r="X99" s="90"/>
      <c r="Y99" s="90"/>
      <c r="Z99" s="90"/>
      <c r="AA99" s="90">
        <v>7</v>
      </c>
      <c r="AB99" s="90">
        <v>40.5</v>
      </c>
      <c r="AC99" s="90">
        <v>3</v>
      </c>
      <c r="AD99" s="90">
        <v>46.5</v>
      </c>
      <c r="AE99" s="90">
        <v>3</v>
      </c>
      <c r="AF99" s="90">
        <v>23.25</v>
      </c>
      <c r="AG99" s="150">
        <f t="shared" si="5"/>
        <v>139.25</v>
      </c>
      <c r="AH99" s="260">
        <v>6</v>
      </c>
    </row>
    <row r="100" spans="1:34" ht="18">
      <c r="A100" s="96">
        <v>7</v>
      </c>
      <c r="B100" s="89" t="s">
        <v>17</v>
      </c>
      <c r="C100" s="89" t="s">
        <v>18</v>
      </c>
      <c r="D100" s="89" t="s">
        <v>394</v>
      </c>
      <c r="E100" s="95">
        <v>2004</v>
      </c>
      <c r="F100" s="95" t="s">
        <v>50</v>
      </c>
      <c r="G100" s="95"/>
      <c r="H100" s="95"/>
      <c r="I100" s="95"/>
      <c r="J100" s="95"/>
      <c r="K100" s="90"/>
      <c r="L100" s="90"/>
      <c r="M100" s="95"/>
      <c r="N100" s="95"/>
      <c r="O100" s="95"/>
      <c r="P100" s="95"/>
      <c r="Q100" s="95"/>
      <c r="R100" s="95"/>
      <c r="S100" s="95"/>
      <c r="T100" s="95"/>
      <c r="U100" s="90"/>
      <c r="V100" s="90"/>
      <c r="W100" s="90"/>
      <c r="X100" s="90"/>
      <c r="Y100" s="90"/>
      <c r="Z100" s="90"/>
      <c r="AA100" s="90">
        <v>5</v>
      </c>
      <c r="AB100" s="90">
        <v>43.5</v>
      </c>
      <c r="AC100" s="90">
        <v>6</v>
      </c>
      <c r="AD100" s="90">
        <v>42</v>
      </c>
      <c r="AE100" s="90">
        <v>2</v>
      </c>
      <c r="AF100" s="90">
        <v>24</v>
      </c>
      <c r="AG100" s="150">
        <f t="shared" si="5"/>
        <v>109.5</v>
      </c>
      <c r="AH100" s="260">
        <v>7</v>
      </c>
    </row>
    <row r="101" spans="1:34" ht="18">
      <c r="A101" s="96">
        <v>8</v>
      </c>
      <c r="B101" s="89" t="s">
        <v>426</v>
      </c>
      <c r="C101" s="89" t="s">
        <v>138</v>
      </c>
      <c r="D101" s="89" t="s">
        <v>425</v>
      </c>
      <c r="E101" s="95">
        <v>2004</v>
      </c>
      <c r="F101" s="89" t="s">
        <v>292</v>
      </c>
      <c r="G101" s="95"/>
      <c r="H101" s="95"/>
      <c r="I101" s="95"/>
      <c r="J101" s="95"/>
      <c r="K101" s="90"/>
      <c r="L101" s="90"/>
      <c r="M101" s="95"/>
      <c r="N101" s="95"/>
      <c r="O101" s="95"/>
      <c r="P101" s="95"/>
      <c r="Q101" s="95"/>
      <c r="R101" s="95"/>
      <c r="S101" s="95"/>
      <c r="T101" s="95"/>
      <c r="U101" s="90"/>
      <c r="V101" s="90"/>
      <c r="W101" s="90"/>
      <c r="X101" s="90"/>
      <c r="Y101" s="90"/>
      <c r="Z101" s="90"/>
      <c r="AA101" s="90"/>
      <c r="AB101" s="90"/>
      <c r="AC101" s="90">
        <v>9</v>
      </c>
      <c r="AD101" s="90">
        <v>37.5</v>
      </c>
      <c r="AE101" s="90">
        <v>4</v>
      </c>
      <c r="AF101" s="90">
        <v>22.5</v>
      </c>
      <c r="AG101" s="150">
        <f t="shared" si="5"/>
        <v>60</v>
      </c>
      <c r="AH101" s="260">
        <v>8</v>
      </c>
    </row>
    <row r="102" spans="1:34" ht="18">
      <c r="A102" s="96">
        <v>9</v>
      </c>
      <c r="B102" s="89" t="s">
        <v>20</v>
      </c>
      <c r="C102" s="89" t="s">
        <v>18</v>
      </c>
      <c r="D102" s="89" t="s">
        <v>353</v>
      </c>
      <c r="E102" s="95"/>
      <c r="F102" s="95"/>
      <c r="G102" s="95"/>
      <c r="H102" s="95"/>
      <c r="I102" s="95"/>
      <c r="J102" s="95"/>
      <c r="K102" s="90"/>
      <c r="L102" s="90"/>
      <c r="M102" s="95"/>
      <c r="N102" s="95"/>
      <c r="O102" s="95"/>
      <c r="P102" s="95"/>
      <c r="Q102" s="95"/>
      <c r="R102" s="95"/>
      <c r="S102" s="95"/>
      <c r="T102" s="95"/>
      <c r="U102" s="90">
        <v>23</v>
      </c>
      <c r="V102" s="90">
        <v>23</v>
      </c>
      <c r="W102" s="90">
        <v>7</v>
      </c>
      <c r="X102" s="90">
        <v>20.25</v>
      </c>
      <c r="Y102" s="90"/>
      <c r="Z102" s="90"/>
      <c r="AA102" s="90"/>
      <c r="AB102" s="90"/>
      <c r="AC102" s="90"/>
      <c r="AD102" s="90"/>
      <c r="AE102" s="90"/>
      <c r="AF102" s="90"/>
      <c r="AG102" s="150">
        <f t="shared" si="5"/>
        <v>43.25</v>
      </c>
      <c r="AH102" s="260">
        <v>9</v>
      </c>
    </row>
    <row r="103" spans="1:34" ht="18">
      <c r="A103" s="96">
        <v>10</v>
      </c>
      <c r="B103" s="89" t="s">
        <v>186</v>
      </c>
      <c r="C103" s="89" t="s">
        <v>305</v>
      </c>
      <c r="D103" s="89" t="s">
        <v>395</v>
      </c>
      <c r="E103" s="95">
        <v>2007</v>
      </c>
      <c r="F103" s="95" t="s">
        <v>50</v>
      </c>
      <c r="G103" s="95"/>
      <c r="H103" s="95"/>
      <c r="I103" s="95"/>
      <c r="J103" s="95"/>
      <c r="K103" s="90"/>
      <c r="L103" s="90"/>
      <c r="M103" s="95"/>
      <c r="N103" s="95"/>
      <c r="O103" s="95"/>
      <c r="P103" s="95"/>
      <c r="Q103" s="95"/>
      <c r="R103" s="95"/>
      <c r="S103" s="95"/>
      <c r="T103" s="95"/>
      <c r="U103" s="90"/>
      <c r="V103" s="90"/>
      <c r="W103" s="90"/>
      <c r="X103" s="90"/>
      <c r="Y103" s="90"/>
      <c r="Z103" s="90"/>
      <c r="AA103" s="90">
        <v>6</v>
      </c>
      <c r="AB103" s="90">
        <v>42</v>
      </c>
      <c r="AC103" s="90"/>
      <c r="AD103" s="90"/>
      <c r="AE103" s="90"/>
      <c r="AF103" s="90"/>
      <c r="AG103" s="150">
        <f t="shared" si="5"/>
        <v>42</v>
      </c>
      <c r="AH103" s="260">
        <v>10</v>
      </c>
    </row>
    <row r="104" spans="1:34" ht="18">
      <c r="A104" s="96">
        <v>11</v>
      </c>
      <c r="B104" s="89" t="s">
        <v>17</v>
      </c>
      <c r="C104" s="89" t="s">
        <v>18</v>
      </c>
      <c r="D104" s="89" t="s">
        <v>424</v>
      </c>
      <c r="E104" s="95">
        <v>2004</v>
      </c>
      <c r="F104" s="89" t="s">
        <v>50</v>
      </c>
      <c r="G104" s="95"/>
      <c r="H104" s="95"/>
      <c r="I104" s="95"/>
      <c r="J104" s="95"/>
      <c r="K104" s="90"/>
      <c r="L104" s="90"/>
      <c r="M104" s="95"/>
      <c r="N104" s="95"/>
      <c r="O104" s="95"/>
      <c r="P104" s="95"/>
      <c r="Q104" s="95"/>
      <c r="R104" s="95"/>
      <c r="S104" s="95"/>
      <c r="T104" s="95"/>
      <c r="U104" s="90"/>
      <c r="V104" s="90"/>
      <c r="W104" s="90"/>
      <c r="X104" s="90"/>
      <c r="Y104" s="90"/>
      <c r="Z104" s="90"/>
      <c r="AA104" s="90"/>
      <c r="AB104" s="90"/>
      <c r="AC104" s="90">
        <v>8</v>
      </c>
      <c r="AD104" s="90">
        <v>39</v>
      </c>
      <c r="AE104" s="90"/>
      <c r="AF104" s="90"/>
      <c r="AG104" s="150">
        <f t="shared" si="5"/>
        <v>39</v>
      </c>
      <c r="AH104" s="260">
        <v>11</v>
      </c>
    </row>
    <row r="105" spans="1:34" ht="18">
      <c r="A105" s="96">
        <v>12</v>
      </c>
      <c r="B105" s="89" t="s">
        <v>20</v>
      </c>
      <c r="C105" s="89" t="s">
        <v>18</v>
      </c>
      <c r="D105" s="89" t="s">
        <v>396</v>
      </c>
      <c r="E105" s="95">
        <v>2004</v>
      </c>
      <c r="F105" s="95" t="s">
        <v>292</v>
      </c>
      <c r="G105" s="95"/>
      <c r="H105" s="95"/>
      <c r="I105" s="95"/>
      <c r="J105" s="95"/>
      <c r="K105" s="90"/>
      <c r="L105" s="90"/>
      <c r="M105" s="95"/>
      <c r="N105" s="95"/>
      <c r="O105" s="95"/>
      <c r="P105" s="95"/>
      <c r="Q105" s="95"/>
      <c r="R105" s="95"/>
      <c r="S105" s="95"/>
      <c r="T105" s="95"/>
      <c r="U105" s="90"/>
      <c r="V105" s="90"/>
      <c r="W105" s="90"/>
      <c r="X105" s="90"/>
      <c r="Y105" s="90"/>
      <c r="Z105" s="90"/>
      <c r="AA105" s="90">
        <v>9</v>
      </c>
      <c r="AB105" s="90">
        <v>37.5</v>
      </c>
      <c r="AC105" s="90"/>
      <c r="AD105" s="90"/>
      <c r="AE105" s="90"/>
      <c r="AF105" s="90"/>
      <c r="AG105" s="150">
        <f t="shared" si="5"/>
        <v>37.5</v>
      </c>
      <c r="AH105" s="260">
        <v>12</v>
      </c>
    </row>
    <row r="106" spans="1:34" ht="18">
      <c r="A106" s="96">
        <v>13</v>
      </c>
      <c r="B106" s="89" t="s">
        <v>128</v>
      </c>
      <c r="C106" s="89" t="s">
        <v>112</v>
      </c>
      <c r="D106" s="89" t="s">
        <v>397</v>
      </c>
      <c r="E106" s="95">
        <v>2004</v>
      </c>
      <c r="F106" s="95" t="s">
        <v>50</v>
      </c>
      <c r="G106" s="95"/>
      <c r="H106" s="95"/>
      <c r="I106" s="95"/>
      <c r="J106" s="95"/>
      <c r="K106" s="90"/>
      <c r="L106" s="90"/>
      <c r="M106" s="95"/>
      <c r="N106" s="95"/>
      <c r="O106" s="95"/>
      <c r="P106" s="95"/>
      <c r="Q106" s="95"/>
      <c r="R106" s="95"/>
      <c r="S106" s="95"/>
      <c r="T106" s="95"/>
      <c r="U106" s="90"/>
      <c r="V106" s="90"/>
      <c r="W106" s="90"/>
      <c r="X106" s="90"/>
      <c r="Y106" s="90"/>
      <c r="Z106" s="90"/>
      <c r="AA106" s="90">
        <v>10</v>
      </c>
      <c r="AB106" s="90">
        <v>36</v>
      </c>
      <c r="AC106" s="90"/>
      <c r="AD106" s="90"/>
      <c r="AE106" s="90"/>
      <c r="AF106" s="90"/>
      <c r="AG106" s="150">
        <f t="shared" si="5"/>
        <v>36</v>
      </c>
      <c r="AH106" s="260">
        <v>13</v>
      </c>
    </row>
    <row r="107" spans="1:34" ht="18">
      <c r="A107" s="96">
        <v>14</v>
      </c>
      <c r="B107" s="89" t="s">
        <v>20</v>
      </c>
      <c r="C107" s="89" t="s">
        <v>18</v>
      </c>
      <c r="D107" s="89" t="s">
        <v>324</v>
      </c>
      <c r="E107" s="95">
        <v>2004</v>
      </c>
      <c r="F107" s="95" t="s">
        <v>292</v>
      </c>
      <c r="G107" s="95"/>
      <c r="H107" s="95"/>
      <c r="I107" s="95"/>
      <c r="J107" s="95"/>
      <c r="K107" s="90"/>
      <c r="L107" s="90"/>
      <c r="M107" s="95"/>
      <c r="N107" s="95"/>
      <c r="O107" s="95"/>
      <c r="P107" s="95"/>
      <c r="Q107" s="95"/>
      <c r="R107" s="95"/>
      <c r="S107" s="95"/>
      <c r="T107" s="95"/>
      <c r="U107" s="90"/>
      <c r="V107" s="90"/>
      <c r="W107" s="90"/>
      <c r="X107" s="90"/>
      <c r="Y107" s="90"/>
      <c r="Z107" s="90"/>
      <c r="AA107" s="90">
        <v>11</v>
      </c>
      <c r="AB107" s="90">
        <v>35</v>
      </c>
      <c r="AC107" s="90"/>
      <c r="AD107" s="90"/>
      <c r="AE107" s="90"/>
      <c r="AF107" s="90"/>
      <c r="AG107" s="150">
        <f t="shared" si="5"/>
        <v>35</v>
      </c>
      <c r="AH107" s="260">
        <v>14</v>
      </c>
    </row>
    <row r="108" spans="1:34" ht="18">
      <c r="A108" s="96">
        <v>15</v>
      </c>
      <c r="B108" s="89" t="s">
        <v>308</v>
      </c>
      <c r="C108" s="89" t="s">
        <v>252</v>
      </c>
      <c r="D108" s="89" t="s">
        <v>352</v>
      </c>
      <c r="E108" s="95">
        <v>2004</v>
      </c>
      <c r="F108" s="95"/>
      <c r="G108" s="95"/>
      <c r="H108" s="95"/>
      <c r="I108" s="95"/>
      <c r="J108" s="95"/>
      <c r="K108" s="90"/>
      <c r="L108" s="90"/>
      <c r="M108" s="95"/>
      <c r="N108" s="95"/>
      <c r="O108" s="95"/>
      <c r="P108" s="95"/>
      <c r="Q108" s="95"/>
      <c r="R108" s="95"/>
      <c r="S108" s="95"/>
      <c r="T108" s="95"/>
      <c r="U108" s="90">
        <v>22</v>
      </c>
      <c r="V108" s="90">
        <v>24</v>
      </c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150">
        <f t="shared" si="5"/>
        <v>24</v>
      </c>
      <c r="AH108" s="260">
        <v>15</v>
      </c>
    </row>
    <row r="109" spans="1:34" ht="18">
      <c r="A109" s="96">
        <v>16</v>
      </c>
      <c r="B109" s="89" t="s">
        <v>17</v>
      </c>
      <c r="C109" s="89" t="s">
        <v>18</v>
      </c>
      <c r="D109" s="89" t="s">
        <v>369</v>
      </c>
      <c r="E109" s="95">
        <v>2005</v>
      </c>
      <c r="F109" s="95"/>
      <c r="G109" s="95"/>
      <c r="H109" s="95"/>
      <c r="I109" s="95"/>
      <c r="J109" s="95"/>
      <c r="K109" s="90"/>
      <c r="L109" s="90"/>
      <c r="M109" s="95"/>
      <c r="N109" s="95"/>
      <c r="O109" s="95"/>
      <c r="P109" s="95"/>
      <c r="Q109" s="95"/>
      <c r="R109" s="95"/>
      <c r="S109" s="95"/>
      <c r="T109" s="95"/>
      <c r="U109" s="90"/>
      <c r="V109" s="90"/>
      <c r="W109" s="90">
        <v>9</v>
      </c>
      <c r="X109" s="90">
        <v>18.75</v>
      </c>
      <c r="Y109" s="90"/>
      <c r="Z109" s="90"/>
      <c r="AA109" s="90"/>
      <c r="AB109" s="90"/>
      <c r="AC109" s="90"/>
      <c r="AD109" s="90"/>
      <c r="AE109" s="90"/>
      <c r="AF109" s="90"/>
      <c r="AG109" s="150">
        <f t="shared" si="5"/>
        <v>18.75</v>
      </c>
      <c r="AH109" s="260">
        <v>16</v>
      </c>
    </row>
  </sheetData>
  <sheetProtection/>
  <mergeCells count="36">
    <mergeCell ref="AG3:AG5"/>
    <mergeCell ref="AH3:AH5"/>
    <mergeCell ref="A91:IV91"/>
    <mergeCell ref="K3:L3"/>
    <mergeCell ref="M3:P3"/>
    <mergeCell ref="Q3:T3"/>
    <mergeCell ref="U3:X3"/>
    <mergeCell ref="Y3:Z3"/>
    <mergeCell ref="AA3:AB3"/>
    <mergeCell ref="AC3:AF3"/>
    <mergeCell ref="AA4:AB4"/>
    <mergeCell ref="AC4:AD4"/>
    <mergeCell ref="AE4:AF4"/>
    <mergeCell ref="S4:T4"/>
    <mergeCell ref="U4:V4"/>
    <mergeCell ref="W4:X4"/>
    <mergeCell ref="A6:F6"/>
    <mergeCell ref="A20:E20"/>
    <mergeCell ref="A51:E51"/>
    <mergeCell ref="Y4:Z4"/>
    <mergeCell ref="G4:H4"/>
    <mergeCell ref="I4:J4"/>
    <mergeCell ref="K4:L4"/>
    <mergeCell ref="M4:N4"/>
    <mergeCell ref="O4:P4"/>
    <mergeCell ref="Q4:R4"/>
    <mergeCell ref="A68:E68"/>
    <mergeCell ref="A3:A5"/>
    <mergeCell ref="B3:B5"/>
    <mergeCell ref="C3:C5"/>
    <mergeCell ref="D3:D5"/>
    <mergeCell ref="A1:AB2"/>
    <mergeCell ref="F3:F5"/>
    <mergeCell ref="G3:J3"/>
    <mergeCell ref="E3:E5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257"/>
  <sheetViews>
    <sheetView tabSelected="1" zoomScalePageLayoutView="0" workbookViewId="0" topLeftCell="AJ1">
      <selection activeCell="BK15" sqref="BK15"/>
    </sheetView>
  </sheetViews>
  <sheetFormatPr defaultColWidth="9.140625" defaultRowHeight="12.75"/>
  <cols>
    <col min="1" max="1" width="3.8515625" style="341" customWidth="1"/>
    <col min="2" max="2" width="26.7109375" style="341" customWidth="1"/>
    <col min="3" max="3" width="4.7109375" style="341" customWidth="1"/>
    <col min="4" max="4" width="5.140625" style="341" customWidth="1"/>
    <col min="5" max="5" width="6.00390625" style="341" customWidth="1"/>
    <col min="6" max="7" width="5.8515625" style="341" customWidth="1"/>
    <col min="8" max="8" width="4.8515625" style="341" customWidth="1"/>
    <col min="9" max="9" width="5.7109375" style="341" customWidth="1"/>
    <col min="10" max="10" width="4.8515625" style="341" customWidth="1"/>
    <col min="11" max="11" width="5.28125" style="341" customWidth="1"/>
    <col min="12" max="12" width="5.00390625" style="341" customWidth="1"/>
    <col min="13" max="13" width="5.28125" style="341" customWidth="1"/>
    <col min="14" max="14" width="5.00390625" style="341" customWidth="1"/>
    <col min="15" max="15" width="5.28125" style="341" customWidth="1"/>
    <col min="16" max="16" width="5.140625" style="341" customWidth="1"/>
    <col min="17" max="17" width="6.00390625" style="341" customWidth="1"/>
    <col min="18" max="18" width="5.57421875" style="341" customWidth="1"/>
    <col min="19" max="19" width="6.00390625" style="341" customWidth="1"/>
    <col min="20" max="20" width="6.140625" style="341" customWidth="1"/>
    <col min="21" max="21" width="6.421875" style="341" customWidth="1"/>
    <col min="22" max="22" width="6.57421875" style="341" customWidth="1"/>
    <col min="23" max="23" width="6.00390625" style="341" customWidth="1"/>
    <col min="24" max="24" width="4.28125" style="341" customWidth="1"/>
    <col min="25" max="25" width="6.140625" style="341" customWidth="1"/>
    <col min="26" max="26" width="5.7109375" style="341" customWidth="1"/>
    <col min="27" max="28" width="5.28125" style="341" customWidth="1"/>
    <col min="29" max="29" width="6.140625" style="341" customWidth="1"/>
    <col min="30" max="31" width="5.57421875" style="341" customWidth="1"/>
    <col min="32" max="32" width="5.421875" style="341" customWidth="1"/>
    <col min="33" max="33" width="6.00390625" style="341" customWidth="1"/>
    <col min="34" max="34" width="4.7109375" style="341" customWidth="1"/>
    <col min="35" max="35" width="6.00390625" style="341" customWidth="1"/>
    <col min="36" max="36" width="5.8515625" style="341" customWidth="1"/>
    <col min="37" max="37" width="5.57421875" style="341" customWidth="1"/>
    <col min="38" max="38" width="5.7109375" style="341" customWidth="1"/>
    <col min="39" max="39" width="5.140625" style="341" customWidth="1"/>
    <col min="40" max="40" width="4.57421875" style="341" customWidth="1"/>
    <col min="41" max="41" width="5.28125" style="341" customWidth="1"/>
    <col min="42" max="42" width="4.57421875" style="341" customWidth="1"/>
    <col min="43" max="43" width="5.140625" style="341" customWidth="1"/>
    <col min="44" max="44" width="5.421875" style="341" customWidth="1"/>
    <col min="45" max="45" width="5.28125" style="341" customWidth="1"/>
    <col min="46" max="46" width="5.00390625" style="341" customWidth="1"/>
    <col min="47" max="47" width="5.7109375" style="341" customWidth="1"/>
    <col min="48" max="48" width="5.57421875" style="341" customWidth="1"/>
    <col min="49" max="49" width="5.421875" style="341" customWidth="1"/>
    <col min="50" max="50" width="6.8515625" style="341" customWidth="1"/>
    <col min="51" max="51" width="6.00390625" style="341" customWidth="1"/>
    <col min="52" max="52" width="5.28125" style="341" customWidth="1"/>
    <col min="53" max="53" width="5.57421875" style="341" customWidth="1"/>
    <col min="54" max="54" width="6.00390625" style="341" customWidth="1"/>
    <col min="55" max="55" width="6.140625" style="341" customWidth="1"/>
    <col min="56" max="57" width="5.8515625" style="341" customWidth="1"/>
    <col min="58" max="58" width="5.28125" style="341" customWidth="1"/>
    <col min="59" max="59" width="4.7109375" style="341" customWidth="1"/>
    <col min="60" max="60" width="5.421875" style="341" customWidth="1"/>
    <col min="61" max="61" width="7.421875" style="341" customWidth="1"/>
    <col min="62" max="62" width="6.28125" style="341" customWidth="1"/>
    <col min="63" max="63" width="6.421875" style="341" customWidth="1"/>
    <col min="64" max="16384" width="9.140625" style="341" customWidth="1"/>
  </cols>
  <sheetData>
    <row r="1" spans="1:63" ht="15">
      <c r="A1" s="340" t="s">
        <v>439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</row>
    <row r="2" spans="1:63" ht="15.75" thickBot="1">
      <c r="A2" s="342"/>
      <c r="B2" s="342"/>
      <c r="C2" s="342"/>
      <c r="D2" s="342"/>
      <c r="E2" s="342"/>
      <c r="F2" s="342"/>
      <c r="G2" s="342"/>
      <c r="H2" s="342"/>
      <c r="I2" s="342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</row>
    <row r="3" spans="1:63" ht="15.75" thickBot="1">
      <c r="A3" s="343"/>
      <c r="B3" s="343" t="s">
        <v>440</v>
      </c>
      <c r="C3" s="344" t="s">
        <v>441</v>
      </c>
      <c r="D3" s="345"/>
      <c r="E3" s="345"/>
      <c r="F3" s="345"/>
      <c r="G3" s="345"/>
      <c r="H3" s="345"/>
      <c r="I3" s="346"/>
      <c r="J3" s="347" t="s">
        <v>442</v>
      </c>
      <c r="K3" s="348"/>
      <c r="L3" s="348"/>
      <c r="M3" s="348"/>
      <c r="N3" s="348"/>
      <c r="O3" s="348"/>
      <c r="P3" s="349"/>
      <c r="Q3" s="350" t="s">
        <v>443</v>
      </c>
      <c r="R3" s="348"/>
      <c r="S3" s="348"/>
      <c r="T3" s="348"/>
      <c r="U3" s="348"/>
      <c r="V3" s="348"/>
      <c r="W3" s="349"/>
      <c r="X3" s="351" t="s">
        <v>444</v>
      </c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3"/>
      <c r="AK3" s="350" t="s">
        <v>445</v>
      </c>
      <c r="AL3" s="348"/>
      <c r="AM3" s="348"/>
      <c r="AN3" s="348"/>
      <c r="AO3" s="349"/>
      <c r="AP3" s="351" t="s">
        <v>442</v>
      </c>
      <c r="AQ3" s="352"/>
      <c r="AR3" s="352"/>
      <c r="AS3" s="352"/>
      <c r="AT3" s="352"/>
      <c r="AU3" s="352"/>
      <c r="AV3" s="352"/>
      <c r="AW3" s="344" t="s">
        <v>446</v>
      </c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6"/>
      <c r="BJ3" s="354" t="s">
        <v>447</v>
      </c>
      <c r="BK3" s="355" t="s">
        <v>0</v>
      </c>
    </row>
    <row r="4" spans="3:63" ht="15">
      <c r="C4" s="356" t="s">
        <v>448</v>
      </c>
      <c r="D4" s="357"/>
      <c r="E4" s="356" t="s">
        <v>449</v>
      </c>
      <c r="F4" s="357"/>
      <c r="G4" s="356" t="s">
        <v>450</v>
      </c>
      <c r="H4" s="357"/>
      <c r="I4" s="358" t="s">
        <v>451</v>
      </c>
      <c r="J4" s="359" t="s">
        <v>452</v>
      </c>
      <c r="K4" s="360"/>
      <c r="L4" s="359" t="s">
        <v>453</v>
      </c>
      <c r="M4" s="360"/>
      <c r="N4" s="359" t="s">
        <v>454</v>
      </c>
      <c r="O4" s="360"/>
      <c r="P4" s="361" t="s">
        <v>451</v>
      </c>
      <c r="Q4" s="356" t="s">
        <v>448</v>
      </c>
      <c r="R4" s="357"/>
      <c r="S4" s="356" t="s">
        <v>449</v>
      </c>
      <c r="T4" s="357"/>
      <c r="U4" s="356" t="s">
        <v>450</v>
      </c>
      <c r="V4" s="357"/>
      <c r="W4" s="362" t="s">
        <v>451</v>
      </c>
      <c r="X4" s="356" t="s">
        <v>448</v>
      </c>
      <c r="Y4" s="357"/>
      <c r="Z4" s="356" t="s">
        <v>449</v>
      </c>
      <c r="AA4" s="357"/>
      <c r="AB4" s="356" t="s">
        <v>450</v>
      </c>
      <c r="AC4" s="357"/>
      <c r="AD4" s="356" t="s">
        <v>448</v>
      </c>
      <c r="AE4" s="357"/>
      <c r="AF4" s="356" t="s">
        <v>449</v>
      </c>
      <c r="AG4" s="357"/>
      <c r="AH4" s="356" t="s">
        <v>450</v>
      </c>
      <c r="AI4" s="357"/>
      <c r="AJ4" s="363" t="s">
        <v>451</v>
      </c>
      <c r="AK4" s="356" t="s">
        <v>448</v>
      </c>
      <c r="AL4" s="357"/>
      <c r="AM4" s="356" t="s">
        <v>450</v>
      </c>
      <c r="AN4" s="357"/>
      <c r="AO4" s="358" t="s">
        <v>451</v>
      </c>
      <c r="AP4" s="359" t="s">
        <v>452</v>
      </c>
      <c r="AQ4" s="360"/>
      <c r="AR4" s="359" t="s">
        <v>453</v>
      </c>
      <c r="AS4" s="360"/>
      <c r="AT4" s="359" t="s">
        <v>454</v>
      </c>
      <c r="AU4" s="360"/>
      <c r="AV4" s="364"/>
      <c r="AW4" s="365" t="s">
        <v>452</v>
      </c>
      <c r="AX4" s="366"/>
      <c r="AY4" s="366"/>
      <c r="AZ4" s="366"/>
      <c r="BA4" s="367"/>
      <c r="BB4" s="368" t="s">
        <v>453</v>
      </c>
      <c r="BC4" s="369"/>
      <c r="BD4" s="369"/>
      <c r="BE4" s="369"/>
      <c r="BF4" s="369"/>
      <c r="BG4" s="369"/>
      <c r="BH4" s="370"/>
      <c r="BI4" s="354" t="s">
        <v>455</v>
      </c>
      <c r="BJ4" s="371"/>
      <c r="BK4" s="372"/>
    </row>
    <row r="5" spans="3:64" ht="15">
      <c r="C5" s="361" t="s">
        <v>456</v>
      </c>
      <c r="D5" s="361" t="s">
        <v>457</v>
      </c>
      <c r="E5" s="361" t="s">
        <v>456</v>
      </c>
      <c r="F5" s="361" t="s">
        <v>457</v>
      </c>
      <c r="G5" s="361" t="s">
        <v>456</v>
      </c>
      <c r="H5" s="361" t="s">
        <v>457</v>
      </c>
      <c r="I5" s="373"/>
      <c r="J5" s="361" t="s">
        <v>456</v>
      </c>
      <c r="K5" s="361" t="s">
        <v>457</v>
      </c>
      <c r="L5" s="361" t="s">
        <v>456</v>
      </c>
      <c r="M5" s="361" t="s">
        <v>457</v>
      </c>
      <c r="N5" s="361" t="s">
        <v>456</v>
      </c>
      <c r="O5" s="361" t="s">
        <v>457</v>
      </c>
      <c r="P5" s="358"/>
      <c r="Q5" s="374" t="s">
        <v>456</v>
      </c>
      <c r="R5" s="361" t="s">
        <v>457</v>
      </c>
      <c r="S5" s="374" t="s">
        <v>456</v>
      </c>
      <c r="T5" s="361" t="s">
        <v>457</v>
      </c>
      <c r="U5" s="374" t="s">
        <v>456</v>
      </c>
      <c r="V5" s="361" t="s">
        <v>457</v>
      </c>
      <c r="W5" s="373"/>
      <c r="X5" s="374" t="s">
        <v>456</v>
      </c>
      <c r="Y5" s="375" t="s">
        <v>457</v>
      </c>
      <c r="Z5" s="374" t="s">
        <v>456</v>
      </c>
      <c r="AA5" s="361" t="s">
        <v>457</v>
      </c>
      <c r="AB5" s="374" t="s">
        <v>456</v>
      </c>
      <c r="AC5" s="361" t="s">
        <v>457</v>
      </c>
      <c r="AD5" s="374" t="s">
        <v>456</v>
      </c>
      <c r="AE5" s="361" t="s">
        <v>457</v>
      </c>
      <c r="AF5" s="374" t="s">
        <v>456</v>
      </c>
      <c r="AG5" s="361" t="s">
        <v>457</v>
      </c>
      <c r="AH5" s="374" t="s">
        <v>456</v>
      </c>
      <c r="AI5" s="361" t="s">
        <v>457</v>
      </c>
      <c r="AJ5" s="358"/>
      <c r="AK5" s="374" t="s">
        <v>456</v>
      </c>
      <c r="AL5" s="375" t="s">
        <v>457</v>
      </c>
      <c r="AM5" s="374" t="s">
        <v>456</v>
      </c>
      <c r="AN5" s="361" t="s">
        <v>457</v>
      </c>
      <c r="AO5" s="373"/>
      <c r="AP5" s="374" t="s">
        <v>456</v>
      </c>
      <c r="AQ5" s="361" t="s">
        <v>457</v>
      </c>
      <c r="AR5" s="374" t="s">
        <v>456</v>
      </c>
      <c r="AS5" s="361" t="s">
        <v>457</v>
      </c>
      <c r="AT5" s="374" t="s">
        <v>456</v>
      </c>
      <c r="AU5" s="361" t="s">
        <v>457</v>
      </c>
      <c r="AV5" s="376" t="s">
        <v>451</v>
      </c>
      <c r="AW5" s="377" t="s">
        <v>448</v>
      </c>
      <c r="AX5" s="378"/>
      <c r="AY5" s="379" t="s">
        <v>449</v>
      </c>
      <c r="AZ5" s="379"/>
      <c r="BA5" s="380" t="s">
        <v>451</v>
      </c>
      <c r="BB5" s="356" t="s">
        <v>448</v>
      </c>
      <c r="BC5" s="357"/>
      <c r="BD5" s="379" t="s">
        <v>449</v>
      </c>
      <c r="BE5" s="379"/>
      <c r="BF5" s="356" t="s">
        <v>450</v>
      </c>
      <c r="BG5" s="357"/>
      <c r="BH5" s="380" t="s">
        <v>451</v>
      </c>
      <c r="BI5" s="371"/>
      <c r="BJ5" s="371"/>
      <c r="BK5" s="381"/>
      <c r="BL5" s="382"/>
    </row>
    <row r="6" spans="1:65" ht="15">
      <c r="A6" s="383" t="s">
        <v>458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4" t="s">
        <v>459</v>
      </c>
      <c r="AX6" s="384" t="s">
        <v>457</v>
      </c>
      <c r="AY6" s="384" t="s">
        <v>456</v>
      </c>
      <c r="AZ6" s="384" t="s">
        <v>457</v>
      </c>
      <c r="BA6" s="385"/>
      <c r="BB6" s="384" t="s">
        <v>456</v>
      </c>
      <c r="BC6" s="384" t="s">
        <v>457</v>
      </c>
      <c r="BD6" s="384" t="s">
        <v>456</v>
      </c>
      <c r="BE6" s="384" t="s">
        <v>457</v>
      </c>
      <c r="BF6" s="384" t="s">
        <v>456</v>
      </c>
      <c r="BG6" s="384" t="s">
        <v>457</v>
      </c>
      <c r="BH6" s="385"/>
      <c r="BI6" s="386"/>
      <c r="BJ6" s="386"/>
      <c r="BK6" s="377"/>
      <c r="BL6" s="382"/>
      <c r="BM6" s="387"/>
    </row>
    <row r="7" spans="1:64" ht="15">
      <c r="A7" s="341">
        <v>1</v>
      </c>
      <c r="B7" s="341" t="s">
        <v>460</v>
      </c>
      <c r="C7" s="382">
        <v>4</v>
      </c>
      <c r="D7" s="341">
        <v>90</v>
      </c>
      <c r="E7" s="341">
        <v>1</v>
      </c>
      <c r="F7" s="341">
        <v>100</v>
      </c>
      <c r="G7" s="341">
        <v>6</v>
      </c>
      <c r="H7" s="341">
        <v>81</v>
      </c>
      <c r="I7" s="388">
        <f aca="true" t="shared" si="0" ref="I7:I13">D7+F7+H7</f>
        <v>271</v>
      </c>
      <c r="N7" s="341">
        <v>2</v>
      </c>
      <c r="O7" s="341">
        <v>96</v>
      </c>
      <c r="P7" s="388">
        <v>96</v>
      </c>
      <c r="Q7" s="341">
        <v>4</v>
      </c>
      <c r="R7" s="341">
        <v>90</v>
      </c>
      <c r="S7" s="341">
        <v>4</v>
      </c>
      <c r="T7" s="341">
        <v>174</v>
      </c>
      <c r="W7" s="388">
        <f aca="true" t="shared" si="1" ref="W7:W13">R7+T7+V7</f>
        <v>264</v>
      </c>
      <c r="AJ7" s="388">
        <f>AE7+AG7+AI7</f>
        <v>0</v>
      </c>
      <c r="AK7" s="341">
        <v>4</v>
      </c>
      <c r="AL7" s="341">
        <v>90</v>
      </c>
      <c r="AM7" s="341">
        <v>3</v>
      </c>
      <c r="AN7" s="341">
        <v>91</v>
      </c>
      <c r="AO7" s="388">
        <f aca="true" t="shared" si="2" ref="AO7:AO20">AL7+AN7</f>
        <v>181</v>
      </c>
      <c r="AR7" s="341">
        <v>1</v>
      </c>
      <c r="AS7" s="341">
        <v>100</v>
      </c>
      <c r="AU7" s="341">
        <v>0</v>
      </c>
      <c r="AV7" s="388">
        <f>AS7</f>
        <v>100</v>
      </c>
      <c r="AZ7" s="389"/>
      <c r="BA7" s="390"/>
      <c r="BB7" s="341">
        <v>5</v>
      </c>
      <c r="BC7" s="341">
        <v>87</v>
      </c>
      <c r="BD7" s="341">
        <v>2</v>
      </c>
      <c r="BE7" s="341">
        <v>95</v>
      </c>
      <c r="BF7" s="341">
        <v>3</v>
      </c>
      <c r="BG7" s="389">
        <v>91</v>
      </c>
      <c r="BH7" s="341">
        <f aca="true" t="shared" si="3" ref="BH7:BH16">BC7+BE7+BG7</f>
        <v>273</v>
      </c>
      <c r="BI7" s="382">
        <v>273</v>
      </c>
      <c r="BJ7" s="391">
        <f aca="true" t="shared" si="4" ref="BJ7:BJ32">I7+P7+W7+AJ7+AO7+AV7+BA7+BH7</f>
        <v>1185</v>
      </c>
      <c r="BK7" s="392"/>
      <c r="BL7" s="393"/>
    </row>
    <row r="8" spans="1:65" ht="15">
      <c r="A8" s="341">
        <v>2</v>
      </c>
      <c r="B8" s="341" t="s">
        <v>461</v>
      </c>
      <c r="C8" s="382">
        <v>6</v>
      </c>
      <c r="D8" s="341">
        <v>84</v>
      </c>
      <c r="E8" s="341">
        <v>6</v>
      </c>
      <c r="F8" s="341">
        <v>80</v>
      </c>
      <c r="I8" s="388">
        <f t="shared" si="0"/>
        <v>164</v>
      </c>
      <c r="L8" s="341">
        <v>4</v>
      </c>
      <c r="M8" s="341">
        <v>90</v>
      </c>
      <c r="P8" s="388">
        <v>90</v>
      </c>
      <c r="Q8" s="341">
        <v>2</v>
      </c>
      <c r="R8" s="341">
        <v>96</v>
      </c>
      <c r="S8" s="341">
        <v>1</v>
      </c>
      <c r="T8" s="341">
        <v>100</v>
      </c>
      <c r="W8" s="388">
        <f t="shared" si="1"/>
        <v>196</v>
      </c>
      <c r="AD8" s="341">
        <v>1</v>
      </c>
      <c r="AE8" s="341">
        <v>100</v>
      </c>
      <c r="AF8" s="341">
        <v>1</v>
      </c>
      <c r="AG8" s="341">
        <v>100</v>
      </c>
      <c r="AH8" s="341">
        <v>1</v>
      </c>
      <c r="AI8" s="341">
        <v>100</v>
      </c>
      <c r="AJ8" s="388">
        <f>AE8+AG8+AI8</f>
        <v>300</v>
      </c>
      <c r="AK8" s="341">
        <v>6</v>
      </c>
      <c r="AL8" s="341">
        <v>84</v>
      </c>
      <c r="AM8" s="341">
        <v>3</v>
      </c>
      <c r="AN8" s="341">
        <v>91</v>
      </c>
      <c r="AO8" s="388">
        <f t="shared" si="2"/>
        <v>175</v>
      </c>
      <c r="AU8" s="341">
        <v>0</v>
      </c>
      <c r="AV8" s="388"/>
      <c r="AZ8" s="373"/>
      <c r="BA8" s="394"/>
      <c r="BB8" s="341">
        <v>5</v>
      </c>
      <c r="BC8" s="341">
        <v>87</v>
      </c>
      <c r="BD8" s="341">
        <v>5</v>
      </c>
      <c r="BE8" s="341">
        <v>83</v>
      </c>
      <c r="BF8" s="341">
        <v>3</v>
      </c>
      <c r="BG8" s="387">
        <v>91</v>
      </c>
      <c r="BH8" s="394">
        <f t="shared" si="3"/>
        <v>261</v>
      </c>
      <c r="BI8" s="382">
        <v>261</v>
      </c>
      <c r="BJ8" s="391">
        <f t="shared" si="4"/>
        <v>1186</v>
      </c>
      <c r="BL8" s="393"/>
      <c r="BM8" s="387"/>
    </row>
    <row r="9" spans="1:65" ht="15">
      <c r="A9" s="387">
        <v>3</v>
      </c>
      <c r="B9" s="387" t="s">
        <v>462</v>
      </c>
      <c r="C9" s="382">
        <v>4</v>
      </c>
      <c r="D9" s="387">
        <v>90</v>
      </c>
      <c r="E9" s="387">
        <v>11</v>
      </c>
      <c r="F9" s="387">
        <v>68</v>
      </c>
      <c r="G9" s="387">
        <v>6</v>
      </c>
      <c r="H9" s="387">
        <v>81</v>
      </c>
      <c r="I9" s="388">
        <f t="shared" si="0"/>
        <v>239</v>
      </c>
      <c r="J9" s="387"/>
      <c r="K9" s="387"/>
      <c r="L9" s="387"/>
      <c r="M9" s="387"/>
      <c r="N9" s="387">
        <v>5</v>
      </c>
      <c r="O9" s="387">
        <v>87</v>
      </c>
      <c r="P9" s="388">
        <v>87</v>
      </c>
      <c r="Q9" s="387"/>
      <c r="R9" s="387"/>
      <c r="S9" s="387"/>
      <c r="T9" s="387"/>
      <c r="U9" s="387"/>
      <c r="V9" s="387"/>
      <c r="W9" s="388">
        <f t="shared" si="1"/>
        <v>0</v>
      </c>
      <c r="X9" s="387"/>
      <c r="Y9" s="387"/>
      <c r="Z9" s="387"/>
      <c r="AA9" s="387"/>
      <c r="AB9" s="387"/>
      <c r="AC9" s="387"/>
      <c r="AD9" s="387">
        <v>3</v>
      </c>
      <c r="AE9" s="387">
        <v>93</v>
      </c>
      <c r="AF9" s="387"/>
      <c r="AG9" s="387"/>
      <c r="AH9" s="387">
        <v>1</v>
      </c>
      <c r="AI9" s="387">
        <v>100</v>
      </c>
      <c r="AJ9" s="388">
        <f>AE9+AG9+AI9</f>
        <v>193</v>
      </c>
      <c r="AK9" s="387">
        <v>1</v>
      </c>
      <c r="AL9" s="387">
        <v>100</v>
      </c>
      <c r="AM9" s="387">
        <v>3</v>
      </c>
      <c r="AN9" s="387">
        <v>91</v>
      </c>
      <c r="AO9" s="388">
        <f t="shared" si="2"/>
        <v>191</v>
      </c>
      <c r="AP9" s="387"/>
      <c r="AQ9" s="387"/>
      <c r="AR9" s="387"/>
      <c r="AS9" s="387"/>
      <c r="AT9" s="387">
        <v>1</v>
      </c>
      <c r="AU9" s="387">
        <v>100</v>
      </c>
      <c r="AV9" s="388">
        <f>AU9</f>
        <v>100</v>
      </c>
      <c r="AW9" s="387"/>
      <c r="AX9" s="387"/>
      <c r="AY9" s="387"/>
      <c r="AZ9" s="373"/>
      <c r="BA9" s="394"/>
      <c r="BB9" s="387">
        <v>3</v>
      </c>
      <c r="BC9" s="387">
        <v>93</v>
      </c>
      <c r="BD9" s="387">
        <v>2</v>
      </c>
      <c r="BE9" s="387">
        <v>95</v>
      </c>
      <c r="BF9" s="387">
        <v>3</v>
      </c>
      <c r="BG9" s="373">
        <v>91</v>
      </c>
      <c r="BH9" s="387">
        <f t="shared" si="3"/>
        <v>279</v>
      </c>
      <c r="BI9" s="382">
        <v>279</v>
      </c>
      <c r="BJ9" s="391">
        <f t="shared" si="4"/>
        <v>1089</v>
      </c>
      <c r="BL9" s="393"/>
      <c r="BM9" s="387"/>
    </row>
    <row r="10" spans="1:64" ht="15">
      <c r="A10" s="341">
        <v>4</v>
      </c>
      <c r="B10" s="341" t="s">
        <v>463</v>
      </c>
      <c r="C10" s="382">
        <v>16</v>
      </c>
      <c r="D10" s="341">
        <v>60</v>
      </c>
      <c r="E10" s="341">
        <v>1</v>
      </c>
      <c r="F10" s="341">
        <v>100</v>
      </c>
      <c r="G10" s="341">
        <v>6</v>
      </c>
      <c r="H10" s="341">
        <v>81</v>
      </c>
      <c r="I10" s="388">
        <f t="shared" si="0"/>
        <v>241</v>
      </c>
      <c r="N10" s="341">
        <v>9</v>
      </c>
      <c r="O10" s="341">
        <v>75</v>
      </c>
      <c r="P10" s="388">
        <v>75</v>
      </c>
      <c r="Q10" s="341">
        <v>18</v>
      </c>
      <c r="R10" s="341">
        <v>56</v>
      </c>
      <c r="S10" s="341">
        <v>4</v>
      </c>
      <c r="T10" s="341">
        <v>174</v>
      </c>
      <c r="W10" s="388">
        <f t="shared" si="1"/>
        <v>230</v>
      </c>
      <c r="AD10" s="341">
        <v>4</v>
      </c>
      <c r="AE10" s="341">
        <v>90</v>
      </c>
      <c r="AF10" s="341">
        <v>1</v>
      </c>
      <c r="AG10" s="341">
        <v>100</v>
      </c>
      <c r="AH10" s="341">
        <v>1</v>
      </c>
      <c r="AI10" s="341">
        <v>100</v>
      </c>
      <c r="AJ10" s="388">
        <f>AE10+AG10+AI10</f>
        <v>290</v>
      </c>
      <c r="AO10" s="388">
        <f t="shared" si="2"/>
        <v>0</v>
      </c>
      <c r="AU10" s="341">
        <v>0</v>
      </c>
      <c r="AV10" s="388">
        <f>AU10</f>
        <v>0</v>
      </c>
      <c r="AZ10" s="373"/>
      <c r="BA10" s="394"/>
      <c r="BC10" s="341">
        <v>0</v>
      </c>
      <c r="BE10" s="341">
        <v>0</v>
      </c>
      <c r="BG10" s="373">
        <v>0</v>
      </c>
      <c r="BH10" s="341">
        <f t="shared" si="3"/>
        <v>0</v>
      </c>
      <c r="BI10" s="382"/>
      <c r="BJ10" s="391">
        <f t="shared" si="4"/>
        <v>836</v>
      </c>
      <c r="BK10" s="387"/>
      <c r="BL10" s="393"/>
    </row>
    <row r="11" spans="1:64" ht="15">
      <c r="A11" s="341">
        <v>5</v>
      </c>
      <c r="B11" s="387" t="s">
        <v>464</v>
      </c>
      <c r="C11" s="382"/>
      <c r="D11" s="387"/>
      <c r="E11" s="387"/>
      <c r="F11" s="387"/>
      <c r="G11" s="387"/>
      <c r="H11" s="387"/>
      <c r="I11" s="388">
        <f t="shared" si="0"/>
        <v>0</v>
      </c>
      <c r="J11" s="387"/>
      <c r="K11" s="387"/>
      <c r="L11" s="387">
        <v>5</v>
      </c>
      <c r="M11" s="387">
        <v>87</v>
      </c>
      <c r="N11" s="387"/>
      <c r="O11" s="387"/>
      <c r="P11" s="388">
        <v>87</v>
      </c>
      <c r="Q11" s="387"/>
      <c r="R11" s="387"/>
      <c r="S11" s="387"/>
      <c r="T11" s="387"/>
      <c r="U11" s="387"/>
      <c r="V11" s="387"/>
      <c r="W11" s="388">
        <f t="shared" si="1"/>
        <v>0</v>
      </c>
      <c r="X11" s="387"/>
      <c r="Y11" s="387"/>
      <c r="Z11" s="387"/>
      <c r="AA11" s="387"/>
      <c r="AB11" s="387"/>
      <c r="AC11" s="387"/>
      <c r="AD11" s="387">
        <v>8</v>
      </c>
      <c r="AE11" s="387">
        <v>78</v>
      </c>
      <c r="AF11" s="387">
        <v>1</v>
      </c>
      <c r="AG11" s="387">
        <v>100</v>
      </c>
      <c r="AH11" s="387"/>
      <c r="AI11" s="387"/>
      <c r="AJ11" s="388">
        <f>AE11+AG11</f>
        <v>178</v>
      </c>
      <c r="AK11" s="387"/>
      <c r="AL11" s="387"/>
      <c r="AM11" s="387"/>
      <c r="AN11" s="387"/>
      <c r="AO11" s="388">
        <f t="shared" si="2"/>
        <v>0</v>
      </c>
      <c r="AP11" s="387"/>
      <c r="AQ11" s="387"/>
      <c r="AR11" s="387">
        <v>3</v>
      </c>
      <c r="AS11" s="387">
        <v>93</v>
      </c>
      <c r="AT11" s="387"/>
      <c r="AU11" s="387"/>
      <c r="AV11" s="388">
        <f>AS11</f>
        <v>93</v>
      </c>
      <c r="AW11" s="387"/>
      <c r="AX11" s="387"/>
      <c r="AY11" s="387"/>
      <c r="AZ11" s="373"/>
      <c r="BA11" s="394">
        <f>AX11+AZ11</f>
        <v>0</v>
      </c>
      <c r="BB11" s="387">
        <v>4</v>
      </c>
      <c r="BC11" s="387">
        <v>90</v>
      </c>
      <c r="BD11" s="387"/>
      <c r="BE11" s="387">
        <v>0</v>
      </c>
      <c r="BF11" s="387">
        <v>3</v>
      </c>
      <c r="BG11" s="395">
        <v>91</v>
      </c>
      <c r="BH11" s="387">
        <f t="shared" si="3"/>
        <v>181</v>
      </c>
      <c r="BI11" s="382">
        <v>181</v>
      </c>
      <c r="BJ11" s="391">
        <f t="shared" si="4"/>
        <v>539</v>
      </c>
      <c r="BK11" s="395"/>
      <c r="BL11" s="396"/>
    </row>
    <row r="12" spans="1:64" ht="15">
      <c r="A12" s="387">
        <v>6</v>
      </c>
      <c r="B12" s="387" t="s">
        <v>465</v>
      </c>
      <c r="C12" s="382"/>
      <c r="D12" s="387"/>
      <c r="E12" s="387"/>
      <c r="F12" s="387"/>
      <c r="G12" s="387"/>
      <c r="H12" s="387"/>
      <c r="I12" s="388">
        <f t="shared" si="0"/>
        <v>0</v>
      </c>
      <c r="J12" s="387">
        <v>1</v>
      </c>
      <c r="K12" s="387">
        <v>100</v>
      </c>
      <c r="L12" s="387"/>
      <c r="M12" s="387"/>
      <c r="N12" s="387"/>
      <c r="O12" s="387"/>
      <c r="P12" s="388">
        <v>100</v>
      </c>
      <c r="Q12" s="387"/>
      <c r="R12" s="387"/>
      <c r="S12" s="387"/>
      <c r="T12" s="387"/>
      <c r="U12" s="387"/>
      <c r="V12" s="387"/>
      <c r="W12" s="388">
        <f t="shared" si="1"/>
        <v>0</v>
      </c>
      <c r="X12" s="387">
        <v>7</v>
      </c>
      <c r="Y12" s="387">
        <v>81</v>
      </c>
      <c r="Z12" s="387">
        <v>5</v>
      </c>
      <c r="AA12" s="387">
        <v>83</v>
      </c>
      <c r="AB12" s="387">
        <v>1</v>
      </c>
      <c r="AC12" s="387">
        <v>100</v>
      </c>
      <c r="AD12" s="387"/>
      <c r="AE12" s="387"/>
      <c r="AF12" s="387"/>
      <c r="AG12" s="387"/>
      <c r="AH12" s="387"/>
      <c r="AI12" s="387"/>
      <c r="AJ12" s="388">
        <f>Y12+AA12+AC12</f>
        <v>264</v>
      </c>
      <c r="AK12" s="387"/>
      <c r="AL12" s="387"/>
      <c r="AM12" s="387"/>
      <c r="AN12" s="387"/>
      <c r="AO12" s="388">
        <f t="shared" si="2"/>
        <v>0</v>
      </c>
      <c r="AP12" s="387">
        <v>1</v>
      </c>
      <c r="AQ12" s="387">
        <v>100</v>
      </c>
      <c r="AR12" s="387"/>
      <c r="AS12" s="387"/>
      <c r="AT12" s="387"/>
      <c r="AU12" s="387"/>
      <c r="AV12" s="388">
        <f>AQ12</f>
        <v>100</v>
      </c>
      <c r="AW12" s="387">
        <v>1</v>
      </c>
      <c r="AX12" s="387">
        <v>100</v>
      </c>
      <c r="AY12" s="387">
        <v>1</v>
      </c>
      <c r="AZ12" s="373">
        <v>100</v>
      </c>
      <c r="BA12" s="394">
        <f>AX12+AZ12</f>
        <v>200</v>
      </c>
      <c r="BB12" s="387"/>
      <c r="BC12" s="387"/>
      <c r="BD12" s="387"/>
      <c r="BE12" s="387"/>
      <c r="BF12" s="387"/>
      <c r="BG12" s="395"/>
      <c r="BH12" s="387">
        <f t="shared" si="3"/>
        <v>0</v>
      </c>
      <c r="BI12" s="382">
        <v>200</v>
      </c>
      <c r="BJ12" s="391">
        <f t="shared" si="4"/>
        <v>664</v>
      </c>
      <c r="BK12" s="395"/>
      <c r="BL12" s="396"/>
    </row>
    <row r="13" spans="1:64" ht="15">
      <c r="A13" s="341">
        <v>7</v>
      </c>
      <c r="B13" s="387" t="s">
        <v>466</v>
      </c>
      <c r="C13" s="382"/>
      <c r="D13" s="387"/>
      <c r="E13" s="387"/>
      <c r="F13" s="387"/>
      <c r="G13" s="387"/>
      <c r="H13" s="387"/>
      <c r="I13" s="388">
        <f t="shared" si="0"/>
        <v>0</v>
      </c>
      <c r="J13" s="387"/>
      <c r="K13" s="387"/>
      <c r="L13" s="387"/>
      <c r="M13" s="387"/>
      <c r="N13" s="387">
        <v>4</v>
      </c>
      <c r="O13" s="387">
        <v>90</v>
      </c>
      <c r="P13" s="388">
        <v>90</v>
      </c>
      <c r="Q13" s="387">
        <v>6</v>
      </c>
      <c r="R13" s="387">
        <v>84</v>
      </c>
      <c r="S13" s="387">
        <v>18</v>
      </c>
      <c r="T13" s="387">
        <v>54</v>
      </c>
      <c r="U13" s="387"/>
      <c r="V13" s="387"/>
      <c r="W13" s="388">
        <f t="shared" si="1"/>
        <v>138</v>
      </c>
      <c r="X13" s="387"/>
      <c r="Y13" s="387"/>
      <c r="Z13" s="387"/>
      <c r="AA13" s="387"/>
      <c r="AB13" s="387"/>
      <c r="AC13" s="387"/>
      <c r="AD13" s="387">
        <v>2</v>
      </c>
      <c r="AE13" s="387">
        <v>96</v>
      </c>
      <c r="AF13" s="387"/>
      <c r="AG13" s="387"/>
      <c r="AH13" s="387">
        <v>1</v>
      </c>
      <c r="AI13" s="387">
        <v>100</v>
      </c>
      <c r="AJ13" s="388">
        <f>AE13+AG13+AI13</f>
        <v>196</v>
      </c>
      <c r="AK13" s="387">
        <v>2</v>
      </c>
      <c r="AL13" s="387">
        <v>96</v>
      </c>
      <c r="AM13" s="387">
        <v>3</v>
      </c>
      <c r="AN13" s="387">
        <v>91</v>
      </c>
      <c r="AO13" s="388">
        <f t="shared" si="2"/>
        <v>187</v>
      </c>
      <c r="AP13" s="387"/>
      <c r="AQ13" s="387"/>
      <c r="AR13" s="387"/>
      <c r="AS13" s="387"/>
      <c r="AT13" s="387"/>
      <c r="AU13" s="387">
        <v>0</v>
      </c>
      <c r="AV13" s="388">
        <f>AU13</f>
        <v>0</v>
      </c>
      <c r="AW13" s="387"/>
      <c r="AX13" s="387"/>
      <c r="AY13" s="387"/>
      <c r="AZ13" s="373"/>
      <c r="BA13" s="394"/>
      <c r="BB13" s="387"/>
      <c r="BC13" s="387">
        <v>0</v>
      </c>
      <c r="BD13" s="387"/>
      <c r="BE13" s="387"/>
      <c r="BF13" s="387"/>
      <c r="BG13" s="395">
        <v>0</v>
      </c>
      <c r="BH13" s="387">
        <f t="shared" si="3"/>
        <v>0</v>
      </c>
      <c r="BI13" s="382"/>
      <c r="BJ13" s="391">
        <f t="shared" si="4"/>
        <v>611</v>
      </c>
      <c r="BK13" s="395"/>
      <c r="BL13" s="396"/>
    </row>
    <row r="14" spans="1:64" ht="15">
      <c r="A14" s="341">
        <v>8</v>
      </c>
      <c r="B14" s="387" t="s">
        <v>467</v>
      </c>
      <c r="C14" s="382"/>
      <c r="D14" s="387"/>
      <c r="E14" s="387"/>
      <c r="F14" s="387"/>
      <c r="G14" s="387"/>
      <c r="H14" s="387"/>
      <c r="I14" s="388"/>
      <c r="J14" s="387"/>
      <c r="K14" s="387"/>
      <c r="L14" s="387"/>
      <c r="M14" s="387"/>
      <c r="N14" s="387"/>
      <c r="O14" s="387"/>
      <c r="P14" s="388">
        <v>0</v>
      </c>
      <c r="Q14" s="387"/>
      <c r="R14" s="387"/>
      <c r="S14" s="387"/>
      <c r="T14" s="387"/>
      <c r="U14" s="387"/>
      <c r="V14" s="387"/>
      <c r="W14" s="388">
        <v>0</v>
      </c>
      <c r="X14" s="387"/>
      <c r="Y14" s="387"/>
      <c r="Z14" s="387"/>
      <c r="AA14" s="387"/>
      <c r="AB14" s="387"/>
      <c r="AC14" s="387"/>
      <c r="AD14" s="387">
        <v>5</v>
      </c>
      <c r="AE14" s="387">
        <v>87</v>
      </c>
      <c r="AF14" s="387">
        <v>1</v>
      </c>
      <c r="AG14" s="387">
        <v>100</v>
      </c>
      <c r="AH14" s="387"/>
      <c r="AI14" s="387"/>
      <c r="AJ14" s="388">
        <f>AE14+AG14+AI14</f>
        <v>187</v>
      </c>
      <c r="AK14" s="387"/>
      <c r="AL14" s="387"/>
      <c r="AM14" s="387"/>
      <c r="AN14" s="387"/>
      <c r="AO14" s="388">
        <f t="shared" si="2"/>
        <v>0</v>
      </c>
      <c r="AP14" s="387"/>
      <c r="AQ14" s="387"/>
      <c r="AR14" s="387"/>
      <c r="AS14" s="387">
        <v>0</v>
      </c>
      <c r="AT14" s="387">
        <v>1</v>
      </c>
      <c r="AU14" s="387">
        <v>100</v>
      </c>
      <c r="AV14" s="388">
        <f>AU14</f>
        <v>100</v>
      </c>
      <c r="AW14" s="387"/>
      <c r="AX14" s="387"/>
      <c r="AY14" s="387"/>
      <c r="AZ14" s="373"/>
      <c r="BA14" s="394">
        <f aca="true" t="shared" si="5" ref="BA14:BA32">AX14+AZ14</f>
        <v>0</v>
      </c>
      <c r="BB14" s="387">
        <v>10</v>
      </c>
      <c r="BC14" s="387">
        <v>72</v>
      </c>
      <c r="BD14" s="387">
        <v>5</v>
      </c>
      <c r="BE14" s="387">
        <v>83</v>
      </c>
      <c r="BF14" s="387"/>
      <c r="BG14" s="395">
        <v>0</v>
      </c>
      <c r="BH14" s="387">
        <f t="shared" si="3"/>
        <v>155</v>
      </c>
      <c r="BI14" s="382">
        <v>155</v>
      </c>
      <c r="BJ14" s="391">
        <f t="shared" si="4"/>
        <v>442</v>
      </c>
      <c r="BK14" s="395"/>
      <c r="BL14" s="396"/>
    </row>
    <row r="15" spans="1:64" ht="15">
      <c r="A15" s="387">
        <v>9</v>
      </c>
      <c r="B15" s="387" t="s">
        <v>468</v>
      </c>
      <c r="C15" s="382"/>
      <c r="D15" s="387"/>
      <c r="E15" s="387"/>
      <c r="F15" s="387"/>
      <c r="G15" s="387"/>
      <c r="H15" s="387"/>
      <c r="I15" s="388">
        <f aca="true" t="shared" si="6" ref="I15:I20">D15+F15+H15</f>
        <v>0</v>
      </c>
      <c r="J15" s="387"/>
      <c r="K15" s="387"/>
      <c r="L15" s="387"/>
      <c r="M15" s="387"/>
      <c r="N15" s="387"/>
      <c r="O15" s="387"/>
      <c r="P15" s="388">
        <v>0</v>
      </c>
      <c r="Q15" s="387"/>
      <c r="R15" s="387"/>
      <c r="S15" s="387"/>
      <c r="T15" s="387"/>
      <c r="U15" s="387"/>
      <c r="V15" s="387"/>
      <c r="W15" s="388">
        <f aca="true" t="shared" si="7" ref="W15:W20">R15+T15+V15</f>
        <v>0</v>
      </c>
      <c r="X15" s="387">
        <v>5</v>
      </c>
      <c r="Y15" s="387">
        <v>87</v>
      </c>
      <c r="Z15" s="387">
        <v>2</v>
      </c>
      <c r="AA15" s="387">
        <v>95</v>
      </c>
      <c r="AB15" s="387">
        <v>1</v>
      </c>
      <c r="AC15" s="387">
        <v>100</v>
      </c>
      <c r="AD15" s="387"/>
      <c r="AE15" s="387"/>
      <c r="AF15" s="387"/>
      <c r="AG15" s="387"/>
      <c r="AH15" s="387"/>
      <c r="AI15" s="387"/>
      <c r="AJ15" s="388">
        <f>Y15+AA15+AC15</f>
        <v>282</v>
      </c>
      <c r="AK15" s="387"/>
      <c r="AL15" s="387"/>
      <c r="AM15" s="387"/>
      <c r="AN15" s="387"/>
      <c r="AO15" s="388">
        <f t="shared" si="2"/>
        <v>0</v>
      </c>
      <c r="AP15" s="387"/>
      <c r="AQ15" s="387"/>
      <c r="AR15" s="387">
        <v>3</v>
      </c>
      <c r="AS15" s="387">
        <v>93</v>
      </c>
      <c r="AT15" s="387"/>
      <c r="AU15" s="387"/>
      <c r="AV15" s="388">
        <f>AS15</f>
        <v>93</v>
      </c>
      <c r="AW15" s="387"/>
      <c r="AX15" s="387">
        <v>0</v>
      </c>
      <c r="AY15" s="387"/>
      <c r="AZ15" s="373">
        <v>0</v>
      </c>
      <c r="BA15" s="394">
        <f t="shared" si="5"/>
        <v>0</v>
      </c>
      <c r="BB15" s="387"/>
      <c r="BC15" s="387"/>
      <c r="BD15" s="387">
        <v>6</v>
      </c>
      <c r="BE15" s="387">
        <v>80</v>
      </c>
      <c r="BF15" s="387"/>
      <c r="BG15" s="395"/>
      <c r="BH15" s="387">
        <f t="shared" si="3"/>
        <v>80</v>
      </c>
      <c r="BI15" s="382">
        <v>80</v>
      </c>
      <c r="BJ15" s="391">
        <f t="shared" si="4"/>
        <v>455</v>
      </c>
      <c r="BK15" s="395"/>
      <c r="BL15" s="396"/>
    </row>
    <row r="16" spans="1:64" ht="15">
      <c r="A16" s="341">
        <v>10</v>
      </c>
      <c r="B16" s="387" t="s">
        <v>469</v>
      </c>
      <c r="C16" s="382"/>
      <c r="D16" s="387"/>
      <c r="E16" s="387"/>
      <c r="F16" s="387"/>
      <c r="G16" s="387"/>
      <c r="H16" s="387"/>
      <c r="I16" s="388">
        <f t="shared" si="6"/>
        <v>0</v>
      </c>
      <c r="J16" s="387"/>
      <c r="K16" s="387"/>
      <c r="L16" s="387">
        <v>8</v>
      </c>
      <c r="M16" s="387">
        <v>78</v>
      </c>
      <c r="N16" s="387"/>
      <c r="O16" s="387"/>
      <c r="P16" s="388">
        <v>78</v>
      </c>
      <c r="Q16" s="387"/>
      <c r="R16" s="387"/>
      <c r="S16" s="387"/>
      <c r="T16" s="387"/>
      <c r="U16" s="387"/>
      <c r="V16" s="387"/>
      <c r="W16" s="388">
        <f t="shared" si="7"/>
        <v>0</v>
      </c>
      <c r="X16" s="387">
        <v>4</v>
      </c>
      <c r="Y16" s="387">
        <v>90</v>
      </c>
      <c r="Z16" s="387">
        <v>2</v>
      </c>
      <c r="AA16" s="387">
        <v>95</v>
      </c>
      <c r="AB16" s="387">
        <v>1</v>
      </c>
      <c r="AC16" s="387">
        <v>100</v>
      </c>
      <c r="AD16" s="387"/>
      <c r="AE16" s="387"/>
      <c r="AF16" s="387"/>
      <c r="AG16" s="387"/>
      <c r="AH16" s="387"/>
      <c r="AI16" s="387"/>
      <c r="AJ16" s="388">
        <f>Y16+AA16+AC16</f>
        <v>285</v>
      </c>
      <c r="AK16" s="387"/>
      <c r="AL16" s="387"/>
      <c r="AM16" s="387"/>
      <c r="AN16" s="387"/>
      <c r="AO16" s="388">
        <f t="shared" si="2"/>
        <v>0</v>
      </c>
      <c r="AP16" s="387"/>
      <c r="AQ16" s="387"/>
      <c r="AR16" s="387"/>
      <c r="AS16" s="387">
        <v>0</v>
      </c>
      <c r="AT16" s="387"/>
      <c r="AU16" s="387"/>
      <c r="AV16" s="388">
        <f>AS16</f>
        <v>0</v>
      </c>
      <c r="AW16" s="387"/>
      <c r="AX16" s="387"/>
      <c r="AY16" s="387"/>
      <c r="AZ16" s="373"/>
      <c r="BA16" s="394">
        <f t="shared" si="5"/>
        <v>0</v>
      </c>
      <c r="BB16" s="387"/>
      <c r="BC16" s="387">
        <v>0</v>
      </c>
      <c r="BD16" s="387"/>
      <c r="BE16" s="387">
        <v>0</v>
      </c>
      <c r="BF16" s="387"/>
      <c r="BG16" s="395">
        <v>0</v>
      </c>
      <c r="BH16" s="387">
        <f t="shared" si="3"/>
        <v>0</v>
      </c>
      <c r="BI16" s="382"/>
      <c r="BJ16" s="391">
        <f t="shared" si="4"/>
        <v>363</v>
      </c>
      <c r="BK16" s="395"/>
      <c r="BL16" s="396"/>
    </row>
    <row r="17" spans="1:64" ht="15">
      <c r="A17" s="341">
        <v>11</v>
      </c>
      <c r="B17" s="387" t="s">
        <v>470</v>
      </c>
      <c r="C17" s="382"/>
      <c r="D17" s="387"/>
      <c r="E17" s="387"/>
      <c r="F17" s="387"/>
      <c r="G17" s="387"/>
      <c r="H17" s="387"/>
      <c r="I17" s="388">
        <f t="shared" si="6"/>
        <v>0</v>
      </c>
      <c r="J17" s="387"/>
      <c r="K17" s="387"/>
      <c r="L17" s="387"/>
      <c r="M17" s="387"/>
      <c r="N17" s="387"/>
      <c r="O17" s="387"/>
      <c r="P17" s="388">
        <v>0</v>
      </c>
      <c r="Q17" s="387"/>
      <c r="R17" s="387"/>
      <c r="S17" s="387"/>
      <c r="T17" s="387"/>
      <c r="U17" s="387"/>
      <c r="V17" s="387"/>
      <c r="W17" s="388">
        <f t="shared" si="7"/>
        <v>0</v>
      </c>
      <c r="X17" s="387"/>
      <c r="Y17" s="387"/>
      <c r="Z17" s="387">
        <v>9</v>
      </c>
      <c r="AA17" s="387">
        <v>72</v>
      </c>
      <c r="AB17" s="387"/>
      <c r="AC17" s="387"/>
      <c r="AD17" s="387"/>
      <c r="AE17" s="387"/>
      <c r="AF17" s="387"/>
      <c r="AG17" s="387"/>
      <c r="AH17" s="387"/>
      <c r="AI17" s="387"/>
      <c r="AJ17" s="388">
        <f>Y17+AA17+AC17</f>
        <v>72</v>
      </c>
      <c r="AK17" s="387"/>
      <c r="AL17" s="387"/>
      <c r="AM17" s="387"/>
      <c r="AN17" s="387"/>
      <c r="AO17" s="388">
        <f t="shared" si="2"/>
        <v>0</v>
      </c>
      <c r="AP17" s="387">
        <v>3</v>
      </c>
      <c r="AQ17" s="387">
        <v>93</v>
      </c>
      <c r="AR17" s="387"/>
      <c r="AS17" s="387"/>
      <c r="AT17" s="387"/>
      <c r="AU17" s="387"/>
      <c r="AV17" s="388">
        <f>AQ17</f>
        <v>93</v>
      </c>
      <c r="AW17" s="387">
        <v>3</v>
      </c>
      <c r="AX17" s="387">
        <v>93</v>
      </c>
      <c r="AY17" s="387">
        <v>1</v>
      </c>
      <c r="AZ17" s="373">
        <v>100</v>
      </c>
      <c r="BA17" s="394">
        <f t="shared" si="5"/>
        <v>193</v>
      </c>
      <c r="BB17" s="387"/>
      <c r="BC17" s="387"/>
      <c r="BD17" s="387"/>
      <c r="BE17" s="387"/>
      <c r="BF17" s="387"/>
      <c r="BG17" s="387"/>
      <c r="BH17" s="394"/>
      <c r="BI17" s="382">
        <v>193</v>
      </c>
      <c r="BJ17" s="391">
        <f t="shared" si="4"/>
        <v>358</v>
      </c>
      <c r="BK17" s="395"/>
      <c r="BL17" s="396"/>
    </row>
    <row r="18" spans="1:64" ht="15">
      <c r="A18" s="387">
        <v>12</v>
      </c>
      <c r="B18" s="387" t="s">
        <v>471</v>
      </c>
      <c r="C18" s="382"/>
      <c r="D18" s="387"/>
      <c r="E18" s="387"/>
      <c r="F18" s="387"/>
      <c r="G18" s="387"/>
      <c r="H18" s="387"/>
      <c r="I18" s="388">
        <f t="shared" si="6"/>
        <v>0</v>
      </c>
      <c r="J18" s="387">
        <v>3</v>
      </c>
      <c r="K18" s="387">
        <v>93</v>
      </c>
      <c r="L18" s="387"/>
      <c r="M18" s="387"/>
      <c r="N18" s="387"/>
      <c r="O18" s="387"/>
      <c r="P18" s="388">
        <v>93</v>
      </c>
      <c r="Q18" s="387"/>
      <c r="R18" s="387"/>
      <c r="S18" s="387"/>
      <c r="T18" s="387"/>
      <c r="U18" s="387"/>
      <c r="V18" s="387"/>
      <c r="W18" s="388">
        <f t="shared" si="7"/>
        <v>0</v>
      </c>
      <c r="X18" s="387">
        <v>8</v>
      </c>
      <c r="Y18" s="387">
        <v>78</v>
      </c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8">
        <f>Y18+AA18+AC18</f>
        <v>78</v>
      </c>
      <c r="AK18" s="387"/>
      <c r="AL18" s="387"/>
      <c r="AM18" s="387"/>
      <c r="AN18" s="387"/>
      <c r="AO18" s="388">
        <f t="shared" si="2"/>
        <v>0</v>
      </c>
      <c r="AP18" s="387">
        <v>4</v>
      </c>
      <c r="AQ18" s="387">
        <v>90</v>
      </c>
      <c r="AR18" s="387"/>
      <c r="AS18" s="387"/>
      <c r="AT18" s="387"/>
      <c r="AU18" s="387"/>
      <c r="AV18" s="388">
        <f>AQ18</f>
        <v>90</v>
      </c>
      <c r="AW18" s="387">
        <v>4</v>
      </c>
      <c r="AX18" s="387">
        <v>90</v>
      </c>
      <c r="AY18" s="387"/>
      <c r="AZ18" s="373">
        <v>0</v>
      </c>
      <c r="BA18" s="394">
        <f t="shared" si="5"/>
        <v>90</v>
      </c>
      <c r="BB18" s="387"/>
      <c r="BC18" s="387"/>
      <c r="BD18" s="387"/>
      <c r="BE18" s="387"/>
      <c r="BF18" s="387"/>
      <c r="BG18" s="373"/>
      <c r="BH18" s="397"/>
      <c r="BI18" s="382">
        <v>90</v>
      </c>
      <c r="BJ18" s="391">
        <f t="shared" si="4"/>
        <v>351</v>
      </c>
      <c r="BK18" s="395"/>
      <c r="BL18" s="396"/>
    </row>
    <row r="19" spans="1:64" ht="15">
      <c r="A19" s="341">
        <v>13</v>
      </c>
      <c r="B19" s="387" t="s">
        <v>472</v>
      </c>
      <c r="C19" s="382"/>
      <c r="D19" s="387"/>
      <c r="E19" s="387"/>
      <c r="F19" s="387"/>
      <c r="G19" s="387"/>
      <c r="H19" s="387"/>
      <c r="I19" s="388">
        <f t="shared" si="6"/>
        <v>0</v>
      </c>
      <c r="J19" s="387"/>
      <c r="K19" s="387"/>
      <c r="L19" s="387">
        <v>5</v>
      </c>
      <c r="M19" s="387">
        <v>87</v>
      </c>
      <c r="N19" s="387"/>
      <c r="O19" s="387"/>
      <c r="P19" s="388">
        <v>87</v>
      </c>
      <c r="Q19" s="387"/>
      <c r="R19" s="387"/>
      <c r="S19" s="387"/>
      <c r="T19" s="387"/>
      <c r="U19" s="387"/>
      <c r="V19" s="387"/>
      <c r="W19" s="388">
        <f t="shared" si="7"/>
        <v>0</v>
      </c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8">
        <f>AE19+AG19+AI19</f>
        <v>0</v>
      </c>
      <c r="AK19" s="387"/>
      <c r="AL19" s="387"/>
      <c r="AM19" s="387"/>
      <c r="AN19" s="387"/>
      <c r="AO19" s="388">
        <f t="shared" si="2"/>
        <v>0</v>
      </c>
      <c r="AP19" s="387"/>
      <c r="AQ19" s="387"/>
      <c r="AR19" s="387"/>
      <c r="AS19" s="387">
        <v>0</v>
      </c>
      <c r="AT19" s="387">
        <v>2</v>
      </c>
      <c r="AU19" s="387">
        <v>96</v>
      </c>
      <c r="AV19" s="388">
        <f>AU19</f>
        <v>96</v>
      </c>
      <c r="AW19" s="387"/>
      <c r="AX19" s="387"/>
      <c r="AY19" s="387"/>
      <c r="AZ19" s="373"/>
      <c r="BA19" s="394">
        <f t="shared" si="5"/>
        <v>0</v>
      </c>
      <c r="BB19" s="387">
        <v>7</v>
      </c>
      <c r="BC19" s="387">
        <v>81</v>
      </c>
      <c r="BD19" s="387">
        <v>6</v>
      </c>
      <c r="BE19" s="387">
        <v>80</v>
      </c>
      <c r="BF19" s="387"/>
      <c r="BG19" s="387">
        <v>0</v>
      </c>
      <c r="BH19" s="394">
        <f>BC19+BE19+BG19</f>
        <v>161</v>
      </c>
      <c r="BI19" s="382"/>
      <c r="BJ19" s="391">
        <f t="shared" si="4"/>
        <v>344</v>
      </c>
      <c r="BK19" s="395"/>
      <c r="BL19" s="396"/>
    </row>
    <row r="20" spans="1:65" ht="15">
      <c r="A20" s="341">
        <v>14</v>
      </c>
      <c r="B20" s="387" t="s">
        <v>473</v>
      </c>
      <c r="C20" s="382"/>
      <c r="D20" s="387"/>
      <c r="E20" s="387"/>
      <c r="F20" s="387"/>
      <c r="G20" s="387"/>
      <c r="H20" s="387"/>
      <c r="I20" s="388">
        <f t="shared" si="6"/>
        <v>0</v>
      </c>
      <c r="J20" s="387">
        <v>6</v>
      </c>
      <c r="K20" s="387">
        <v>84</v>
      </c>
      <c r="L20" s="387"/>
      <c r="M20" s="387"/>
      <c r="N20" s="387"/>
      <c r="O20" s="387"/>
      <c r="P20" s="388">
        <v>84</v>
      </c>
      <c r="Q20" s="387"/>
      <c r="R20" s="387"/>
      <c r="S20" s="387"/>
      <c r="T20" s="387"/>
      <c r="U20" s="387"/>
      <c r="V20" s="387"/>
      <c r="W20" s="388">
        <f t="shared" si="7"/>
        <v>0</v>
      </c>
      <c r="X20" s="387">
        <v>12</v>
      </c>
      <c r="Y20" s="387">
        <v>68</v>
      </c>
      <c r="Z20" s="387">
        <v>5</v>
      </c>
      <c r="AA20" s="387">
        <v>83</v>
      </c>
      <c r="AB20" s="387">
        <v>1</v>
      </c>
      <c r="AC20" s="387">
        <v>100</v>
      </c>
      <c r="AD20" s="387"/>
      <c r="AE20" s="387"/>
      <c r="AF20" s="387"/>
      <c r="AG20" s="387"/>
      <c r="AH20" s="387"/>
      <c r="AI20" s="387"/>
      <c r="AJ20" s="388">
        <f>Y20+AA20+AC20</f>
        <v>251</v>
      </c>
      <c r="AK20" s="387"/>
      <c r="AL20" s="387"/>
      <c r="AM20" s="387"/>
      <c r="AN20" s="387"/>
      <c r="AO20" s="388">
        <f t="shared" si="2"/>
        <v>0</v>
      </c>
      <c r="AP20" s="387"/>
      <c r="AQ20" s="387">
        <v>0</v>
      </c>
      <c r="AR20" s="387"/>
      <c r="AS20" s="387"/>
      <c r="AT20" s="387"/>
      <c r="AU20" s="387"/>
      <c r="AV20" s="388">
        <f>AQ20</f>
        <v>0</v>
      </c>
      <c r="AW20" s="387"/>
      <c r="AX20" s="387">
        <v>0</v>
      </c>
      <c r="AY20" s="387"/>
      <c r="AZ20" s="373">
        <v>0</v>
      </c>
      <c r="BA20" s="394">
        <f t="shared" si="5"/>
        <v>0</v>
      </c>
      <c r="BB20" s="387"/>
      <c r="BC20" s="387"/>
      <c r="BD20" s="387"/>
      <c r="BE20" s="387"/>
      <c r="BF20" s="387"/>
      <c r="BG20" s="373"/>
      <c r="BH20" s="394">
        <f>BC20+BE20+BG20</f>
        <v>0</v>
      </c>
      <c r="BI20" s="382"/>
      <c r="BJ20" s="391">
        <f t="shared" si="4"/>
        <v>335</v>
      </c>
      <c r="BK20" s="395"/>
      <c r="BL20" s="396"/>
      <c r="BM20" s="387"/>
    </row>
    <row r="21" spans="1:64" ht="15">
      <c r="A21" s="387">
        <v>15</v>
      </c>
      <c r="B21" s="387" t="s">
        <v>474</v>
      </c>
      <c r="C21" s="382"/>
      <c r="D21" s="387"/>
      <c r="E21" s="387"/>
      <c r="F21" s="387"/>
      <c r="G21" s="387"/>
      <c r="H21" s="387"/>
      <c r="I21" s="388"/>
      <c r="J21" s="387"/>
      <c r="K21" s="387"/>
      <c r="L21" s="387"/>
      <c r="M21" s="387"/>
      <c r="N21" s="387"/>
      <c r="O21" s="387"/>
      <c r="P21" s="388"/>
      <c r="Q21" s="387"/>
      <c r="R21" s="387"/>
      <c r="S21" s="387"/>
      <c r="T21" s="387"/>
      <c r="U21" s="387"/>
      <c r="V21" s="387"/>
      <c r="W21" s="388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8"/>
      <c r="AK21" s="387"/>
      <c r="AL21" s="387"/>
      <c r="AM21" s="387"/>
      <c r="AN21" s="387"/>
      <c r="AO21" s="388"/>
      <c r="AP21" s="387">
        <v>2</v>
      </c>
      <c r="AQ21" s="387">
        <v>96</v>
      </c>
      <c r="AR21" s="387"/>
      <c r="AS21" s="387"/>
      <c r="AT21" s="387"/>
      <c r="AU21" s="387"/>
      <c r="AV21" s="388">
        <f>AQ21</f>
        <v>96</v>
      </c>
      <c r="AW21" s="387">
        <v>3</v>
      </c>
      <c r="AX21" s="387">
        <v>96</v>
      </c>
      <c r="AY21" s="387">
        <v>2</v>
      </c>
      <c r="AZ21" s="373">
        <v>95</v>
      </c>
      <c r="BA21" s="394">
        <f t="shared" si="5"/>
        <v>191</v>
      </c>
      <c r="BB21" s="387"/>
      <c r="BC21" s="387"/>
      <c r="BD21" s="387"/>
      <c r="BE21" s="387"/>
      <c r="BF21" s="387"/>
      <c r="BG21" s="373"/>
      <c r="BH21" s="394"/>
      <c r="BI21" s="382">
        <v>191</v>
      </c>
      <c r="BJ21" s="391">
        <f t="shared" si="4"/>
        <v>287</v>
      </c>
      <c r="BK21" s="395"/>
      <c r="BL21" s="396"/>
    </row>
    <row r="22" spans="1:64" ht="15">
      <c r="A22" s="341">
        <v>16</v>
      </c>
      <c r="B22" s="387" t="s">
        <v>475</v>
      </c>
      <c r="C22" s="382"/>
      <c r="D22" s="387"/>
      <c r="E22" s="387"/>
      <c r="F22" s="387"/>
      <c r="G22" s="387"/>
      <c r="H22" s="387"/>
      <c r="I22" s="388">
        <f>D22+F22+H22</f>
        <v>0</v>
      </c>
      <c r="J22" s="387"/>
      <c r="K22" s="387"/>
      <c r="L22" s="387"/>
      <c r="M22" s="387"/>
      <c r="N22" s="387"/>
      <c r="O22" s="387"/>
      <c r="P22" s="388"/>
      <c r="Q22" s="387">
        <v>3</v>
      </c>
      <c r="R22" s="387">
        <v>93</v>
      </c>
      <c r="S22" s="387">
        <v>1</v>
      </c>
      <c r="T22" s="387">
        <v>100</v>
      </c>
      <c r="U22" s="387"/>
      <c r="V22" s="387"/>
      <c r="W22" s="388">
        <f>R22+T22+V22</f>
        <v>193</v>
      </c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8">
        <f>AE22+AG22+AI22</f>
        <v>0</v>
      </c>
      <c r="AK22" s="387">
        <v>5</v>
      </c>
      <c r="AL22" s="387">
        <v>87</v>
      </c>
      <c r="AM22" s="387"/>
      <c r="AN22" s="387"/>
      <c r="AO22" s="388">
        <f>AL22+AN22</f>
        <v>87</v>
      </c>
      <c r="AP22" s="387"/>
      <c r="AQ22" s="387"/>
      <c r="AR22" s="387"/>
      <c r="AS22" s="387"/>
      <c r="AT22" s="387"/>
      <c r="AU22" s="387">
        <v>0</v>
      </c>
      <c r="AV22" s="388">
        <f>AU23</f>
        <v>0</v>
      </c>
      <c r="AW22" s="387"/>
      <c r="AX22" s="387"/>
      <c r="AY22" s="387"/>
      <c r="AZ22" s="373"/>
      <c r="BA22" s="394">
        <f t="shared" si="5"/>
        <v>0</v>
      </c>
      <c r="BB22" s="387"/>
      <c r="BC22" s="387">
        <v>0</v>
      </c>
      <c r="BD22" s="387"/>
      <c r="BE22" s="387">
        <v>0</v>
      </c>
      <c r="BF22" s="387"/>
      <c r="BG22" s="373">
        <v>0</v>
      </c>
      <c r="BH22" s="394">
        <f>BC22+BE22+BG22</f>
        <v>0</v>
      </c>
      <c r="BI22" s="382"/>
      <c r="BJ22" s="391">
        <f t="shared" si="4"/>
        <v>280</v>
      </c>
      <c r="BK22" s="395"/>
      <c r="BL22" s="396"/>
    </row>
    <row r="23" spans="1:65" ht="15">
      <c r="A23" s="341">
        <v>17</v>
      </c>
      <c r="B23" s="387" t="s">
        <v>476</v>
      </c>
      <c r="C23" s="382"/>
      <c r="D23" s="387"/>
      <c r="E23" s="387"/>
      <c r="F23" s="387"/>
      <c r="G23" s="387"/>
      <c r="H23" s="387"/>
      <c r="I23" s="388"/>
      <c r="J23" s="387"/>
      <c r="K23" s="387"/>
      <c r="L23" s="387"/>
      <c r="M23" s="387"/>
      <c r="N23" s="387"/>
      <c r="O23" s="387"/>
      <c r="P23" s="388"/>
      <c r="Q23" s="387"/>
      <c r="R23" s="387"/>
      <c r="S23" s="387"/>
      <c r="T23" s="387"/>
      <c r="U23" s="387"/>
      <c r="V23" s="387"/>
      <c r="W23" s="388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8"/>
      <c r="AK23" s="387"/>
      <c r="AL23" s="387"/>
      <c r="AM23" s="387"/>
      <c r="AN23" s="387"/>
      <c r="AO23" s="388"/>
      <c r="AP23" s="387"/>
      <c r="AQ23" s="387"/>
      <c r="AR23" s="387">
        <v>6</v>
      </c>
      <c r="AS23" s="387">
        <v>84</v>
      </c>
      <c r="AT23" s="387"/>
      <c r="AU23" s="387"/>
      <c r="AV23" s="388">
        <f>AS23</f>
        <v>84</v>
      </c>
      <c r="AW23" s="387">
        <v>4</v>
      </c>
      <c r="AX23" s="387">
        <v>90</v>
      </c>
      <c r="AY23" s="387">
        <v>1</v>
      </c>
      <c r="AZ23" s="373">
        <v>100</v>
      </c>
      <c r="BA23" s="394">
        <f t="shared" si="5"/>
        <v>190</v>
      </c>
      <c r="BB23" s="387"/>
      <c r="BC23" s="387"/>
      <c r="BD23" s="387"/>
      <c r="BE23" s="387"/>
      <c r="BF23" s="387"/>
      <c r="BG23" s="373"/>
      <c r="BH23" s="394"/>
      <c r="BI23" s="382">
        <v>190</v>
      </c>
      <c r="BJ23" s="391">
        <f t="shared" si="4"/>
        <v>274</v>
      </c>
      <c r="BK23" s="395"/>
      <c r="BL23" s="396"/>
      <c r="BM23" s="387"/>
    </row>
    <row r="24" spans="1:65" ht="15">
      <c r="A24" s="387">
        <v>18</v>
      </c>
      <c r="B24" s="387" t="s">
        <v>477</v>
      </c>
      <c r="C24" s="382">
        <v>16</v>
      </c>
      <c r="D24" s="387">
        <v>60</v>
      </c>
      <c r="E24" s="387">
        <v>6</v>
      </c>
      <c r="F24" s="387">
        <v>80</v>
      </c>
      <c r="G24" s="387"/>
      <c r="H24" s="387"/>
      <c r="I24" s="388">
        <f>D24+F24+H24</f>
        <v>140</v>
      </c>
      <c r="J24" s="387"/>
      <c r="K24" s="387"/>
      <c r="L24" s="387"/>
      <c r="M24" s="387"/>
      <c r="N24" s="387">
        <v>4</v>
      </c>
      <c r="O24" s="387">
        <v>90</v>
      </c>
      <c r="P24" s="388">
        <v>90</v>
      </c>
      <c r="Q24" s="387"/>
      <c r="R24" s="387"/>
      <c r="S24" s="387"/>
      <c r="T24" s="387"/>
      <c r="U24" s="387"/>
      <c r="V24" s="387"/>
      <c r="W24" s="388">
        <f>R24+T24+V24</f>
        <v>0</v>
      </c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8">
        <f>AE24+AG24+AI24</f>
        <v>0</v>
      </c>
      <c r="AK24" s="387"/>
      <c r="AL24" s="387"/>
      <c r="AM24" s="387"/>
      <c r="AN24" s="387"/>
      <c r="AO24" s="388">
        <f>AL24+AN24</f>
        <v>0</v>
      </c>
      <c r="AP24" s="387"/>
      <c r="AQ24" s="387"/>
      <c r="AR24" s="387"/>
      <c r="AS24" s="387"/>
      <c r="AT24" s="387"/>
      <c r="AU24" s="387">
        <v>0</v>
      </c>
      <c r="AV24" s="388">
        <f>AU24</f>
        <v>0</v>
      </c>
      <c r="AW24" s="387"/>
      <c r="AX24" s="387"/>
      <c r="AY24" s="387"/>
      <c r="AZ24" s="373"/>
      <c r="BA24" s="394">
        <f t="shared" si="5"/>
        <v>0</v>
      </c>
      <c r="BB24" s="387"/>
      <c r="BC24" s="387">
        <v>0</v>
      </c>
      <c r="BD24" s="387"/>
      <c r="BE24" s="387">
        <v>0</v>
      </c>
      <c r="BF24" s="387"/>
      <c r="BG24" s="373">
        <v>0</v>
      </c>
      <c r="BH24" s="394">
        <f>BC24+BE24+BG24</f>
        <v>0</v>
      </c>
      <c r="BI24" s="382"/>
      <c r="BJ24" s="391">
        <f t="shared" si="4"/>
        <v>230</v>
      </c>
      <c r="BK24" s="395"/>
      <c r="BL24" s="396"/>
      <c r="BM24" s="387"/>
    </row>
    <row r="25" spans="1:65" ht="15">
      <c r="A25" s="341">
        <v>19</v>
      </c>
      <c r="B25" s="387" t="s">
        <v>478</v>
      </c>
      <c r="C25" s="382"/>
      <c r="D25" s="387"/>
      <c r="E25" s="387"/>
      <c r="F25" s="387"/>
      <c r="G25" s="387"/>
      <c r="H25" s="387"/>
      <c r="I25" s="388"/>
      <c r="J25" s="387"/>
      <c r="K25" s="387"/>
      <c r="L25" s="387"/>
      <c r="M25" s="387"/>
      <c r="N25" s="387"/>
      <c r="O25" s="387"/>
      <c r="P25" s="388"/>
      <c r="Q25" s="387"/>
      <c r="R25" s="387"/>
      <c r="S25" s="387"/>
      <c r="T25" s="387"/>
      <c r="U25" s="387"/>
      <c r="V25" s="387"/>
      <c r="W25" s="388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8"/>
      <c r="AK25" s="387"/>
      <c r="AL25" s="387"/>
      <c r="AM25" s="387"/>
      <c r="AN25" s="387"/>
      <c r="AO25" s="388"/>
      <c r="AP25" s="387">
        <v>1</v>
      </c>
      <c r="AQ25" s="387">
        <v>100</v>
      </c>
      <c r="AR25" s="387"/>
      <c r="AS25" s="387"/>
      <c r="AT25" s="387"/>
      <c r="AU25" s="387"/>
      <c r="AV25" s="388">
        <f>AQ25</f>
        <v>100</v>
      </c>
      <c r="AW25" s="387"/>
      <c r="AX25" s="387"/>
      <c r="AY25" s="387">
        <v>1</v>
      </c>
      <c r="AZ25" s="373">
        <v>100</v>
      </c>
      <c r="BA25" s="394">
        <f t="shared" si="5"/>
        <v>100</v>
      </c>
      <c r="BB25" s="387"/>
      <c r="BC25" s="387"/>
      <c r="BD25" s="387"/>
      <c r="BE25" s="387"/>
      <c r="BF25" s="387"/>
      <c r="BG25" s="373"/>
      <c r="BH25" s="387"/>
      <c r="BI25" s="382">
        <v>100</v>
      </c>
      <c r="BJ25" s="391">
        <f t="shared" si="4"/>
        <v>200</v>
      </c>
      <c r="BK25" s="395"/>
      <c r="BL25" s="396"/>
      <c r="BM25" s="387"/>
    </row>
    <row r="26" spans="1:64" ht="15">
      <c r="A26" s="341">
        <v>20</v>
      </c>
      <c r="B26" s="387" t="s">
        <v>479</v>
      </c>
      <c r="C26" s="382">
        <v>21</v>
      </c>
      <c r="D26" s="387">
        <v>50</v>
      </c>
      <c r="E26" s="387">
        <v>11</v>
      </c>
      <c r="F26" s="387">
        <v>68</v>
      </c>
      <c r="G26" s="387">
        <v>6</v>
      </c>
      <c r="H26" s="387">
        <v>81</v>
      </c>
      <c r="I26" s="388">
        <f>D26+F26+H26</f>
        <v>199</v>
      </c>
      <c r="J26" s="387"/>
      <c r="K26" s="387"/>
      <c r="L26" s="387"/>
      <c r="M26" s="387"/>
      <c r="N26" s="387"/>
      <c r="O26" s="387"/>
      <c r="P26" s="388">
        <v>0</v>
      </c>
      <c r="Q26" s="387"/>
      <c r="R26" s="387"/>
      <c r="S26" s="387"/>
      <c r="T26" s="387"/>
      <c r="U26" s="387"/>
      <c r="V26" s="387"/>
      <c r="W26" s="388">
        <f>R26+T26+V26</f>
        <v>0</v>
      </c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8">
        <f>AE26+AG26+AI26</f>
        <v>0</v>
      </c>
      <c r="AK26" s="387"/>
      <c r="AL26" s="387"/>
      <c r="AM26" s="387"/>
      <c r="AN26" s="387"/>
      <c r="AO26" s="388">
        <f>AL26+AN26</f>
        <v>0</v>
      </c>
      <c r="AP26" s="387"/>
      <c r="AQ26" s="387"/>
      <c r="AR26" s="387"/>
      <c r="AS26" s="387"/>
      <c r="AT26" s="387"/>
      <c r="AU26" s="387">
        <v>0</v>
      </c>
      <c r="AV26" s="388">
        <f>AU26</f>
        <v>0</v>
      </c>
      <c r="AW26" s="387"/>
      <c r="AX26" s="387"/>
      <c r="AY26" s="387"/>
      <c r="AZ26" s="373"/>
      <c r="BA26" s="394">
        <f t="shared" si="5"/>
        <v>0</v>
      </c>
      <c r="BB26" s="387"/>
      <c r="BC26" s="387">
        <v>0</v>
      </c>
      <c r="BD26" s="387"/>
      <c r="BE26" s="387">
        <v>0</v>
      </c>
      <c r="BF26" s="387"/>
      <c r="BG26" s="373">
        <v>0</v>
      </c>
      <c r="BH26" s="394">
        <f>BC26+BE26+BG26</f>
        <v>0</v>
      </c>
      <c r="BI26" s="382"/>
      <c r="BJ26" s="391">
        <f t="shared" si="4"/>
        <v>199</v>
      </c>
      <c r="BK26" s="395"/>
      <c r="BL26" s="396"/>
    </row>
    <row r="27" spans="1:64" ht="15">
      <c r="A27" s="387">
        <v>21</v>
      </c>
      <c r="B27" s="387" t="s">
        <v>480</v>
      </c>
      <c r="C27" s="382"/>
      <c r="D27" s="387"/>
      <c r="E27" s="387"/>
      <c r="F27" s="387"/>
      <c r="G27" s="387"/>
      <c r="H27" s="387"/>
      <c r="I27" s="388"/>
      <c r="J27" s="387"/>
      <c r="K27" s="387"/>
      <c r="L27" s="387"/>
      <c r="M27" s="387"/>
      <c r="N27" s="387"/>
      <c r="O27" s="387"/>
      <c r="P27" s="388"/>
      <c r="Q27" s="387"/>
      <c r="R27" s="387"/>
      <c r="S27" s="387"/>
      <c r="T27" s="387"/>
      <c r="U27" s="387"/>
      <c r="V27" s="387"/>
      <c r="W27" s="388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8"/>
      <c r="AK27" s="387"/>
      <c r="AL27" s="387"/>
      <c r="AM27" s="387"/>
      <c r="AN27" s="387"/>
      <c r="AO27" s="388"/>
      <c r="AP27" s="387"/>
      <c r="AQ27" s="387"/>
      <c r="AR27" s="387"/>
      <c r="AS27" s="387"/>
      <c r="AT27" s="387"/>
      <c r="AU27" s="387"/>
      <c r="AV27" s="388"/>
      <c r="AW27" s="387">
        <v>5</v>
      </c>
      <c r="AX27" s="387">
        <v>87</v>
      </c>
      <c r="AY27" s="387">
        <v>2</v>
      </c>
      <c r="AZ27" s="398">
        <v>95</v>
      </c>
      <c r="BA27" s="394">
        <f t="shared" si="5"/>
        <v>182</v>
      </c>
      <c r="BB27" s="387"/>
      <c r="BC27" s="387"/>
      <c r="BD27" s="387"/>
      <c r="BE27" s="387"/>
      <c r="BF27" s="387"/>
      <c r="BG27" s="373"/>
      <c r="BH27" s="387"/>
      <c r="BI27" s="382">
        <v>182</v>
      </c>
      <c r="BJ27" s="391">
        <f t="shared" si="4"/>
        <v>182</v>
      </c>
      <c r="BK27" s="395"/>
      <c r="BL27" s="396"/>
    </row>
    <row r="28" spans="1:64" ht="15">
      <c r="A28" s="341">
        <v>22</v>
      </c>
      <c r="B28" s="387" t="s">
        <v>481</v>
      </c>
      <c r="C28" s="382"/>
      <c r="D28" s="387"/>
      <c r="E28" s="387"/>
      <c r="F28" s="387"/>
      <c r="G28" s="387"/>
      <c r="H28" s="387"/>
      <c r="I28" s="388">
        <f>D28+F28+H28</f>
        <v>0</v>
      </c>
      <c r="J28" s="387"/>
      <c r="K28" s="387"/>
      <c r="L28" s="387"/>
      <c r="M28" s="387"/>
      <c r="N28" s="387"/>
      <c r="O28" s="387"/>
      <c r="P28" s="388">
        <v>0</v>
      </c>
      <c r="Q28" s="387"/>
      <c r="R28" s="387"/>
      <c r="S28" s="387">
        <v>18</v>
      </c>
      <c r="T28" s="387">
        <v>54</v>
      </c>
      <c r="U28" s="387"/>
      <c r="V28" s="387"/>
      <c r="W28" s="388">
        <f>R28+T28+V28</f>
        <v>54</v>
      </c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8">
        <f>AE28+AG28+AI28</f>
        <v>0</v>
      </c>
      <c r="AK28" s="387">
        <v>10</v>
      </c>
      <c r="AL28" s="387">
        <v>72</v>
      </c>
      <c r="AM28" s="387"/>
      <c r="AN28" s="387"/>
      <c r="AO28" s="388">
        <f>AL28+AN28</f>
        <v>72</v>
      </c>
      <c r="AP28" s="387"/>
      <c r="AQ28" s="387"/>
      <c r="AR28" s="387"/>
      <c r="AS28" s="387">
        <v>0</v>
      </c>
      <c r="AT28" s="387"/>
      <c r="AU28" s="387"/>
      <c r="AV28" s="388">
        <f>AS28</f>
        <v>0</v>
      </c>
      <c r="AW28" s="387"/>
      <c r="AX28" s="387"/>
      <c r="AY28" s="387"/>
      <c r="AZ28" s="373"/>
      <c r="BA28" s="394">
        <f t="shared" si="5"/>
        <v>0</v>
      </c>
      <c r="BB28" s="387"/>
      <c r="BC28" s="387">
        <v>0</v>
      </c>
      <c r="BD28" s="387"/>
      <c r="BE28" s="387">
        <v>0</v>
      </c>
      <c r="BF28" s="387"/>
      <c r="BG28" s="373">
        <v>0</v>
      </c>
      <c r="BH28" s="387">
        <f>BC28+BE28+BG28</f>
        <v>0</v>
      </c>
      <c r="BI28" s="382"/>
      <c r="BJ28" s="391">
        <f t="shared" si="4"/>
        <v>126</v>
      </c>
      <c r="BK28" s="395"/>
      <c r="BL28" s="396"/>
    </row>
    <row r="29" spans="1:64" ht="15">
      <c r="A29" s="341">
        <v>23</v>
      </c>
      <c r="B29" s="387" t="s">
        <v>482</v>
      </c>
      <c r="C29" s="382"/>
      <c r="D29" s="387"/>
      <c r="E29" s="387"/>
      <c r="F29" s="387"/>
      <c r="G29" s="387"/>
      <c r="H29" s="387"/>
      <c r="I29" s="388">
        <f>D29+F29+H29</f>
        <v>0</v>
      </c>
      <c r="J29" s="387"/>
      <c r="K29" s="387"/>
      <c r="L29" s="387"/>
      <c r="M29" s="387"/>
      <c r="N29" s="387"/>
      <c r="O29" s="387"/>
      <c r="P29" s="388">
        <v>0</v>
      </c>
      <c r="Q29" s="387"/>
      <c r="R29" s="387"/>
      <c r="S29" s="387"/>
      <c r="T29" s="387"/>
      <c r="U29" s="387"/>
      <c r="V29" s="387"/>
      <c r="W29" s="388">
        <f>R29+T29+V29</f>
        <v>0</v>
      </c>
      <c r="X29" s="387">
        <v>19</v>
      </c>
      <c r="Y29" s="387">
        <v>54</v>
      </c>
      <c r="Z29" s="387">
        <v>9</v>
      </c>
      <c r="AA29" s="387">
        <v>72</v>
      </c>
      <c r="AB29" s="387"/>
      <c r="AC29" s="387"/>
      <c r="AD29" s="387"/>
      <c r="AE29" s="387"/>
      <c r="AF29" s="387"/>
      <c r="AG29" s="387"/>
      <c r="AH29" s="387"/>
      <c r="AI29" s="387"/>
      <c r="AJ29" s="388">
        <f>Y29+AA29+AC29</f>
        <v>126</v>
      </c>
      <c r="AK29" s="387"/>
      <c r="AL29" s="387"/>
      <c r="AM29" s="387"/>
      <c r="AN29" s="387"/>
      <c r="AO29" s="388">
        <f>AL29+AN29</f>
        <v>0</v>
      </c>
      <c r="AP29" s="387"/>
      <c r="AQ29" s="387">
        <v>0</v>
      </c>
      <c r="AR29" s="387"/>
      <c r="AS29" s="387"/>
      <c r="AT29" s="387"/>
      <c r="AU29" s="387"/>
      <c r="AV29" s="399">
        <f>AQ29</f>
        <v>0</v>
      </c>
      <c r="AW29" s="387"/>
      <c r="AX29" s="387">
        <v>0</v>
      </c>
      <c r="AY29" s="387"/>
      <c r="AZ29" s="387">
        <v>0</v>
      </c>
      <c r="BA29" s="394">
        <f t="shared" si="5"/>
        <v>0</v>
      </c>
      <c r="BB29" s="387"/>
      <c r="BC29" s="387"/>
      <c r="BD29" s="387"/>
      <c r="BE29" s="387"/>
      <c r="BF29" s="387"/>
      <c r="BG29" s="373"/>
      <c r="BH29" s="397">
        <f>AX29+AZ29</f>
        <v>0</v>
      </c>
      <c r="BI29" s="382"/>
      <c r="BJ29" s="391">
        <f t="shared" si="4"/>
        <v>126</v>
      </c>
      <c r="BK29" s="400"/>
      <c r="BL29" s="396"/>
    </row>
    <row r="30" spans="1:64" ht="15">
      <c r="A30" s="387">
        <v>24</v>
      </c>
      <c r="B30" s="387" t="s">
        <v>483</v>
      </c>
      <c r="C30" s="382"/>
      <c r="D30" s="387"/>
      <c r="E30" s="387"/>
      <c r="F30" s="387"/>
      <c r="G30" s="387"/>
      <c r="H30" s="387"/>
      <c r="I30" s="388"/>
      <c r="J30" s="387"/>
      <c r="K30" s="387"/>
      <c r="L30" s="387"/>
      <c r="M30" s="387"/>
      <c r="N30" s="387"/>
      <c r="O30" s="387"/>
      <c r="P30" s="388"/>
      <c r="Q30" s="387"/>
      <c r="R30" s="387"/>
      <c r="S30" s="387"/>
      <c r="T30" s="387"/>
      <c r="U30" s="387"/>
      <c r="V30" s="387"/>
      <c r="W30" s="388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8"/>
      <c r="AK30" s="387"/>
      <c r="AL30" s="387"/>
      <c r="AM30" s="387"/>
      <c r="AN30" s="387"/>
      <c r="AO30" s="388"/>
      <c r="AP30" s="387">
        <v>3</v>
      </c>
      <c r="AQ30" s="387">
        <v>93</v>
      </c>
      <c r="AR30" s="387"/>
      <c r="AS30" s="387"/>
      <c r="AT30" s="387"/>
      <c r="AU30" s="387"/>
      <c r="AV30" s="399">
        <f>AQ30</f>
        <v>93</v>
      </c>
      <c r="AW30" s="387"/>
      <c r="AX30" s="387"/>
      <c r="AY30" s="387"/>
      <c r="AZ30" s="387"/>
      <c r="BA30" s="394">
        <f t="shared" si="5"/>
        <v>0</v>
      </c>
      <c r="BB30" s="387"/>
      <c r="BC30" s="387"/>
      <c r="BD30" s="387"/>
      <c r="BE30" s="387"/>
      <c r="BF30" s="387"/>
      <c r="BG30" s="373"/>
      <c r="BH30" s="387">
        <f>BC30+BE30+BG30</f>
        <v>0</v>
      </c>
      <c r="BI30" s="382"/>
      <c r="BJ30" s="391">
        <f t="shared" si="4"/>
        <v>93</v>
      </c>
      <c r="BK30" s="400"/>
      <c r="BL30" s="396"/>
    </row>
    <row r="31" spans="1:64" ht="15">
      <c r="A31" s="341">
        <v>25</v>
      </c>
      <c r="B31" s="387" t="s">
        <v>484</v>
      </c>
      <c r="C31" s="382"/>
      <c r="D31" s="387"/>
      <c r="E31" s="387"/>
      <c r="F31" s="387"/>
      <c r="G31" s="387"/>
      <c r="H31" s="387"/>
      <c r="I31" s="388"/>
      <c r="J31" s="387"/>
      <c r="K31" s="387"/>
      <c r="L31" s="387"/>
      <c r="M31" s="387"/>
      <c r="N31" s="387"/>
      <c r="O31" s="387"/>
      <c r="P31" s="388"/>
      <c r="Q31" s="387"/>
      <c r="R31" s="387"/>
      <c r="S31" s="387"/>
      <c r="T31" s="387"/>
      <c r="U31" s="387"/>
      <c r="V31" s="387"/>
      <c r="W31" s="388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8"/>
      <c r="AK31" s="387"/>
      <c r="AL31" s="387"/>
      <c r="AM31" s="387"/>
      <c r="AN31" s="387"/>
      <c r="AO31" s="388"/>
      <c r="AP31" s="387"/>
      <c r="AQ31" s="387"/>
      <c r="AR31" s="387">
        <v>7</v>
      </c>
      <c r="AS31" s="387">
        <v>81</v>
      </c>
      <c r="AT31" s="387"/>
      <c r="AU31" s="387"/>
      <c r="AV31" s="401">
        <f>AS31</f>
        <v>81</v>
      </c>
      <c r="AW31" s="387"/>
      <c r="AX31" s="387"/>
      <c r="AY31" s="387"/>
      <c r="AZ31" s="402"/>
      <c r="BA31" s="394">
        <f t="shared" si="5"/>
        <v>0</v>
      </c>
      <c r="BB31" s="387"/>
      <c r="BC31" s="387"/>
      <c r="BD31" s="387"/>
      <c r="BE31" s="387"/>
      <c r="BF31" s="387"/>
      <c r="BG31" s="402"/>
      <c r="BH31" s="387">
        <f>BC31+BE31+BG31</f>
        <v>0</v>
      </c>
      <c r="BI31" s="382"/>
      <c r="BJ31" s="391">
        <f t="shared" si="4"/>
        <v>81</v>
      </c>
      <c r="BK31" s="400"/>
      <c r="BL31" s="396"/>
    </row>
    <row r="32" spans="1:64" ht="15.75" thickBot="1">
      <c r="A32" s="403"/>
      <c r="B32" s="404" t="s">
        <v>451</v>
      </c>
      <c r="C32" s="405"/>
      <c r="D32" s="406">
        <f>SUM(D7:D29)</f>
        <v>434</v>
      </c>
      <c r="E32" s="406"/>
      <c r="F32" s="406">
        <f>SUM(F7:F29)</f>
        <v>496</v>
      </c>
      <c r="G32" s="406"/>
      <c r="H32" s="407">
        <f>SUM(H7:H29)</f>
        <v>324</v>
      </c>
      <c r="I32" s="408">
        <f>SUM(I7:I29)</f>
        <v>1254</v>
      </c>
      <c r="J32" s="403"/>
      <c r="K32" s="406">
        <f>SUM(K7:K29)</f>
        <v>277</v>
      </c>
      <c r="L32" s="406"/>
      <c r="M32" s="406">
        <f>SUM(M7:M29)</f>
        <v>342</v>
      </c>
      <c r="N32" s="406"/>
      <c r="O32" s="407">
        <f>SUM(O7:O29)</f>
        <v>438</v>
      </c>
      <c r="P32" s="408">
        <f>SUM(P7:P29)</f>
        <v>1057</v>
      </c>
      <c r="Q32" s="403"/>
      <c r="R32" s="406">
        <f>SUM(R7:R29)</f>
        <v>419</v>
      </c>
      <c r="S32" s="406"/>
      <c r="T32" s="406">
        <f>SUM(T7:T29)</f>
        <v>656</v>
      </c>
      <c r="U32" s="406"/>
      <c r="V32" s="407"/>
      <c r="W32" s="408">
        <f>SUM(W7:W29)</f>
        <v>1075</v>
      </c>
      <c r="X32" s="403"/>
      <c r="Y32" s="406">
        <f>SUM(Y6:Y29)</f>
        <v>458</v>
      </c>
      <c r="Z32" s="406"/>
      <c r="AA32" s="406">
        <f>SUM(AA6:AA29)</f>
        <v>500</v>
      </c>
      <c r="AB32" s="406"/>
      <c r="AC32" s="406">
        <f>SUM(AC6:AC29)</f>
        <v>400</v>
      </c>
      <c r="AD32" s="406"/>
      <c r="AE32" s="406">
        <f>SUM(AE6:AE29)</f>
        <v>544</v>
      </c>
      <c r="AF32" s="406"/>
      <c r="AG32" s="406">
        <f>SUM(AG6:AG29)</f>
        <v>400</v>
      </c>
      <c r="AH32" s="406"/>
      <c r="AI32" s="407">
        <f>SUM(AI6:AI29)</f>
        <v>400</v>
      </c>
      <c r="AJ32" s="408">
        <f>SUM(AJ6:AJ29)</f>
        <v>2702</v>
      </c>
      <c r="AK32" s="403"/>
      <c r="AL32" s="406">
        <f>SUM(AL6:AL29)</f>
        <v>529</v>
      </c>
      <c r="AM32" s="406"/>
      <c r="AN32" s="407">
        <f>SUM(AN6:AN29)</f>
        <v>364</v>
      </c>
      <c r="AO32" s="408">
        <f>SUM(AO7:AO29)</f>
        <v>893</v>
      </c>
      <c r="AP32" s="403"/>
      <c r="AQ32" s="406">
        <f>SUM(AQ7:AQ31)</f>
        <v>572</v>
      </c>
      <c r="AR32" s="406"/>
      <c r="AS32" s="406">
        <f>SUM(AS7:AS29)</f>
        <v>370</v>
      </c>
      <c r="AT32" s="406"/>
      <c r="AU32" s="407">
        <f>SUM(AU7:AU29)</f>
        <v>296</v>
      </c>
      <c r="AV32" s="409">
        <f>AQ32+AS32+AU32</f>
        <v>1238</v>
      </c>
      <c r="AW32" s="403"/>
      <c r="AX32" s="406">
        <f>SUM(AX7:AX31)</f>
        <v>556</v>
      </c>
      <c r="AY32" s="406"/>
      <c r="AZ32" s="406">
        <f>SUM(AZ7:AZ31)</f>
        <v>590</v>
      </c>
      <c r="BA32" s="410">
        <f t="shared" si="5"/>
        <v>1146</v>
      </c>
      <c r="BB32" s="403"/>
      <c r="BC32" s="406">
        <f>SUM(BC7:BC31)</f>
        <v>510</v>
      </c>
      <c r="BD32" s="406"/>
      <c r="BE32" s="406">
        <f>SUM(BE7:BE31)</f>
        <v>516</v>
      </c>
      <c r="BF32" s="406"/>
      <c r="BG32" s="407">
        <f>SUM(BG7:BG31)</f>
        <v>364</v>
      </c>
      <c r="BH32" s="410">
        <f>BC32+BE32+BG32</f>
        <v>1390</v>
      </c>
      <c r="BI32" s="411">
        <f>SUM(BI7:BI31)</f>
        <v>2375</v>
      </c>
      <c r="BJ32" s="412">
        <f t="shared" si="4"/>
        <v>10755</v>
      </c>
      <c r="BK32" s="413">
        <v>1</v>
      </c>
      <c r="BL32" s="396"/>
    </row>
    <row r="33" spans="1:63" ht="15">
      <c r="A33" s="414" t="s">
        <v>485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416"/>
    </row>
    <row r="34" spans="1:63" ht="15">
      <c r="A34" s="417">
        <v>1</v>
      </c>
      <c r="B34" s="387" t="s">
        <v>486</v>
      </c>
      <c r="C34" s="382">
        <v>2</v>
      </c>
      <c r="D34" s="387">
        <v>96</v>
      </c>
      <c r="E34" s="387">
        <v>6</v>
      </c>
      <c r="F34" s="387">
        <v>80</v>
      </c>
      <c r="G34" s="387">
        <v>3</v>
      </c>
      <c r="H34" s="387">
        <v>91</v>
      </c>
      <c r="I34" s="388">
        <f aca="true" t="shared" si="8" ref="I34:I45">D34+F34+H34</f>
        <v>267</v>
      </c>
      <c r="J34" s="387"/>
      <c r="K34" s="387"/>
      <c r="L34" s="387"/>
      <c r="M34" s="387"/>
      <c r="N34" s="387">
        <v>1</v>
      </c>
      <c r="O34" s="387">
        <v>100</v>
      </c>
      <c r="P34" s="388">
        <v>100</v>
      </c>
      <c r="Q34" s="397">
        <v>21</v>
      </c>
      <c r="R34" s="397">
        <v>50</v>
      </c>
      <c r="S34" s="397">
        <v>1</v>
      </c>
      <c r="T34" s="397">
        <v>100</v>
      </c>
      <c r="U34" s="397">
        <v>1</v>
      </c>
      <c r="V34" s="397">
        <v>100</v>
      </c>
      <c r="W34" s="388">
        <f aca="true" t="shared" si="9" ref="W34:W45">R34+T34+V34</f>
        <v>250</v>
      </c>
      <c r="X34" s="387"/>
      <c r="Y34" s="387"/>
      <c r="Z34" s="387"/>
      <c r="AA34" s="387"/>
      <c r="AB34" s="387"/>
      <c r="AC34" s="387"/>
      <c r="AD34" s="387">
        <v>1</v>
      </c>
      <c r="AE34" s="387">
        <v>100</v>
      </c>
      <c r="AF34" s="387">
        <v>5</v>
      </c>
      <c r="AG34" s="387">
        <v>83</v>
      </c>
      <c r="AH34" s="387">
        <v>3</v>
      </c>
      <c r="AI34" s="387">
        <v>91</v>
      </c>
      <c r="AJ34" s="388">
        <f aca="true" t="shared" si="10" ref="AJ34:AJ39">AE34+AG34+AI34</f>
        <v>274</v>
      </c>
      <c r="AK34" s="397">
        <v>3</v>
      </c>
      <c r="AL34" s="397">
        <v>93</v>
      </c>
      <c r="AM34" s="397">
        <v>2</v>
      </c>
      <c r="AN34" s="397">
        <v>95</v>
      </c>
      <c r="AO34" s="388">
        <f aca="true" t="shared" si="11" ref="AO34:AO45">AL34+AN34</f>
        <v>188</v>
      </c>
      <c r="AP34" s="387"/>
      <c r="AQ34" s="387"/>
      <c r="AR34" s="387"/>
      <c r="AS34" s="387"/>
      <c r="AT34" s="387">
        <v>2</v>
      </c>
      <c r="AU34" s="387">
        <v>96</v>
      </c>
      <c r="AV34" s="388">
        <f>AU34</f>
        <v>96</v>
      </c>
      <c r="AW34" s="387"/>
      <c r="AX34" s="387"/>
      <c r="AY34" s="387"/>
      <c r="AZ34" s="373"/>
      <c r="BA34" s="394"/>
      <c r="BB34" s="387">
        <v>1</v>
      </c>
      <c r="BC34" s="387">
        <v>100</v>
      </c>
      <c r="BD34" s="387"/>
      <c r="BE34" s="387"/>
      <c r="BF34" s="387"/>
      <c r="BG34" s="373"/>
      <c r="BH34" s="373">
        <v>100</v>
      </c>
      <c r="BI34" s="394">
        <f>BH34</f>
        <v>100</v>
      </c>
      <c r="BJ34" s="418">
        <f aca="true" t="shared" si="12" ref="BJ34:BJ53">I34+P34+W34+AJ34+AO34+AV34+BA34+BH34</f>
        <v>1275</v>
      </c>
      <c r="BK34" s="395"/>
    </row>
    <row r="35" spans="1:63" ht="15">
      <c r="A35" s="417">
        <v>2</v>
      </c>
      <c r="B35" s="387" t="s">
        <v>487</v>
      </c>
      <c r="C35" s="382">
        <v>11</v>
      </c>
      <c r="D35" s="387">
        <v>70</v>
      </c>
      <c r="E35" s="387">
        <v>7</v>
      </c>
      <c r="F35" s="387">
        <v>77</v>
      </c>
      <c r="G35" s="387"/>
      <c r="H35" s="387"/>
      <c r="I35" s="388">
        <f t="shared" si="8"/>
        <v>147</v>
      </c>
      <c r="J35" s="387"/>
      <c r="K35" s="387"/>
      <c r="L35" s="387">
        <v>3</v>
      </c>
      <c r="M35" s="387">
        <v>93</v>
      </c>
      <c r="N35" s="387"/>
      <c r="O35" s="387"/>
      <c r="P35" s="388">
        <v>93</v>
      </c>
      <c r="Q35" s="397">
        <v>6</v>
      </c>
      <c r="R35" s="397">
        <v>84</v>
      </c>
      <c r="S35" s="387"/>
      <c r="T35" s="387"/>
      <c r="U35" s="387">
        <v>1</v>
      </c>
      <c r="V35" s="387">
        <v>100</v>
      </c>
      <c r="W35" s="388">
        <f t="shared" si="9"/>
        <v>184</v>
      </c>
      <c r="X35" s="387"/>
      <c r="Y35" s="387"/>
      <c r="Z35" s="387"/>
      <c r="AA35" s="387"/>
      <c r="AB35" s="387"/>
      <c r="AC35" s="387"/>
      <c r="AD35" s="387">
        <v>3</v>
      </c>
      <c r="AE35" s="387">
        <v>93</v>
      </c>
      <c r="AF35" s="387">
        <v>2</v>
      </c>
      <c r="AG35" s="387">
        <v>95</v>
      </c>
      <c r="AH35" s="387">
        <v>3</v>
      </c>
      <c r="AI35" s="387">
        <v>91</v>
      </c>
      <c r="AJ35" s="388">
        <f t="shared" si="10"/>
        <v>279</v>
      </c>
      <c r="AK35" s="397">
        <v>4</v>
      </c>
      <c r="AL35" s="397">
        <v>90</v>
      </c>
      <c r="AM35" s="397">
        <v>2</v>
      </c>
      <c r="AN35" s="397">
        <v>95</v>
      </c>
      <c r="AO35" s="388">
        <f t="shared" si="11"/>
        <v>185</v>
      </c>
      <c r="AP35" s="387"/>
      <c r="AQ35" s="387"/>
      <c r="AR35" s="387"/>
      <c r="AS35" s="387"/>
      <c r="AT35" s="387"/>
      <c r="AU35" s="387"/>
      <c r="AV35" s="388"/>
      <c r="AW35" s="387"/>
      <c r="AX35" s="387"/>
      <c r="AY35" s="387"/>
      <c r="AZ35" s="373"/>
      <c r="BA35" s="394"/>
      <c r="BB35" s="387">
        <v>8</v>
      </c>
      <c r="BC35" s="387">
        <v>78</v>
      </c>
      <c r="BD35" s="387"/>
      <c r="BE35" s="387"/>
      <c r="BF35" s="387"/>
      <c r="BG35" s="373"/>
      <c r="BH35" s="373">
        <v>78</v>
      </c>
      <c r="BI35" s="394">
        <f>BH35</f>
        <v>78</v>
      </c>
      <c r="BJ35" s="391">
        <f t="shared" si="12"/>
        <v>966</v>
      </c>
      <c r="BK35" s="395"/>
    </row>
    <row r="36" spans="1:63" ht="15">
      <c r="A36" s="417">
        <v>3</v>
      </c>
      <c r="B36" s="387" t="s">
        <v>488</v>
      </c>
      <c r="C36" s="382">
        <v>13</v>
      </c>
      <c r="D36" s="387">
        <v>66</v>
      </c>
      <c r="E36" s="387">
        <v>8</v>
      </c>
      <c r="F36" s="387">
        <v>74</v>
      </c>
      <c r="G36" s="387">
        <v>3</v>
      </c>
      <c r="H36" s="387">
        <v>91</v>
      </c>
      <c r="I36" s="388">
        <f t="shared" si="8"/>
        <v>231</v>
      </c>
      <c r="J36" s="387"/>
      <c r="K36" s="387"/>
      <c r="L36" s="387"/>
      <c r="M36" s="387"/>
      <c r="N36" s="387">
        <v>7</v>
      </c>
      <c r="O36" s="387">
        <v>81</v>
      </c>
      <c r="P36" s="388">
        <v>81</v>
      </c>
      <c r="Q36" s="397">
        <v>1</v>
      </c>
      <c r="R36" s="397">
        <v>100</v>
      </c>
      <c r="S36" s="397">
        <v>1</v>
      </c>
      <c r="T36" s="397">
        <v>100</v>
      </c>
      <c r="U36" s="397">
        <v>1</v>
      </c>
      <c r="V36" s="397">
        <v>100</v>
      </c>
      <c r="W36" s="388">
        <f t="shared" si="9"/>
        <v>300</v>
      </c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8">
        <f t="shared" si="10"/>
        <v>0</v>
      </c>
      <c r="AK36" s="387">
        <v>7</v>
      </c>
      <c r="AL36" s="387">
        <v>81</v>
      </c>
      <c r="AM36" s="387">
        <v>2</v>
      </c>
      <c r="AN36" s="387">
        <v>95</v>
      </c>
      <c r="AO36" s="388">
        <f t="shared" si="11"/>
        <v>176</v>
      </c>
      <c r="AP36" s="387"/>
      <c r="AQ36" s="387"/>
      <c r="AR36" s="387"/>
      <c r="AS36" s="387"/>
      <c r="AT36" s="387">
        <v>3</v>
      </c>
      <c r="AU36" s="387">
        <v>93</v>
      </c>
      <c r="AV36" s="388">
        <f>AU36</f>
        <v>93</v>
      </c>
      <c r="AW36" s="387"/>
      <c r="AX36" s="387"/>
      <c r="AY36" s="387"/>
      <c r="AZ36" s="373"/>
      <c r="BA36" s="394"/>
      <c r="BB36" s="387"/>
      <c r="BC36" s="387"/>
      <c r="BD36" s="387"/>
      <c r="BE36" s="387"/>
      <c r="BF36" s="387"/>
      <c r="BG36" s="373"/>
      <c r="BH36" s="373"/>
      <c r="BI36" s="394"/>
      <c r="BJ36" s="418">
        <f t="shared" si="12"/>
        <v>881</v>
      </c>
      <c r="BK36" s="395"/>
    </row>
    <row r="37" spans="1:63" ht="15">
      <c r="A37" s="417">
        <v>4</v>
      </c>
      <c r="B37" s="387" t="s">
        <v>489</v>
      </c>
      <c r="C37" s="382"/>
      <c r="D37" s="387"/>
      <c r="E37" s="387">
        <v>8</v>
      </c>
      <c r="F37" s="387">
        <v>74</v>
      </c>
      <c r="G37" s="387">
        <v>3</v>
      </c>
      <c r="H37" s="387">
        <v>91</v>
      </c>
      <c r="I37" s="388">
        <f t="shared" si="8"/>
        <v>165</v>
      </c>
      <c r="J37" s="387"/>
      <c r="K37" s="387"/>
      <c r="L37" s="387">
        <v>3</v>
      </c>
      <c r="M37" s="387">
        <v>93</v>
      </c>
      <c r="N37" s="387"/>
      <c r="O37" s="387"/>
      <c r="P37" s="388">
        <v>93</v>
      </c>
      <c r="Q37" s="397">
        <v>24</v>
      </c>
      <c r="R37" s="397">
        <v>44</v>
      </c>
      <c r="S37" s="397">
        <v>14</v>
      </c>
      <c r="T37" s="397">
        <v>62</v>
      </c>
      <c r="U37" s="387"/>
      <c r="V37" s="387"/>
      <c r="W37" s="388">
        <f t="shared" si="9"/>
        <v>106</v>
      </c>
      <c r="X37" s="387"/>
      <c r="Y37" s="387"/>
      <c r="Z37" s="387"/>
      <c r="AA37" s="387"/>
      <c r="AB37" s="387"/>
      <c r="AC37" s="387"/>
      <c r="AD37" s="387">
        <v>19</v>
      </c>
      <c r="AE37" s="387">
        <v>54</v>
      </c>
      <c r="AF37" s="387">
        <v>5</v>
      </c>
      <c r="AG37" s="387">
        <v>83</v>
      </c>
      <c r="AH37" s="387">
        <v>3</v>
      </c>
      <c r="AI37" s="387">
        <v>91</v>
      </c>
      <c r="AJ37" s="388">
        <f t="shared" si="10"/>
        <v>228</v>
      </c>
      <c r="AK37" s="387"/>
      <c r="AL37" s="387"/>
      <c r="AM37" s="387"/>
      <c r="AN37" s="387"/>
      <c r="AO37" s="388">
        <f t="shared" si="11"/>
        <v>0</v>
      </c>
      <c r="AP37" s="387"/>
      <c r="AQ37" s="387"/>
      <c r="AR37" s="387"/>
      <c r="AS37" s="387"/>
      <c r="AT37" s="387"/>
      <c r="AU37" s="387"/>
      <c r="AV37" s="388"/>
      <c r="AW37" s="387"/>
      <c r="AX37" s="387"/>
      <c r="AY37" s="387"/>
      <c r="AZ37" s="373"/>
      <c r="BA37" s="394"/>
      <c r="BB37" s="387"/>
      <c r="BC37" s="387"/>
      <c r="BD37" s="387"/>
      <c r="BE37" s="387"/>
      <c r="BF37" s="387"/>
      <c r="BG37" s="373"/>
      <c r="BH37" s="373"/>
      <c r="BI37" s="394"/>
      <c r="BJ37" s="391">
        <f t="shared" si="12"/>
        <v>592</v>
      </c>
      <c r="BK37" s="395"/>
    </row>
    <row r="38" spans="1:63" ht="15">
      <c r="A38" s="417">
        <v>5</v>
      </c>
      <c r="B38" s="387" t="s">
        <v>490</v>
      </c>
      <c r="C38" s="382">
        <v>17</v>
      </c>
      <c r="D38" s="387">
        <v>58</v>
      </c>
      <c r="E38" s="387"/>
      <c r="F38" s="387"/>
      <c r="G38" s="387"/>
      <c r="H38" s="387"/>
      <c r="I38" s="388">
        <f t="shared" si="8"/>
        <v>58</v>
      </c>
      <c r="J38" s="387"/>
      <c r="K38" s="387"/>
      <c r="L38" s="387"/>
      <c r="M38" s="387"/>
      <c r="N38" s="387"/>
      <c r="O38" s="387"/>
      <c r="P38" s="388">
        <v>0</v>
      </c>
      <c r="Q38" s="387">
        <v>19</v>
      </c>
      <c r="R38" s="387">
        <v>54</v>
      </c>
      <c r="S38" s="387">
        <v>14</v>
      </c>
      <c r="T38" s="387">
        <v>62</v>
      </c>
      <c r="U38" s="387"/>
      <c r="V38" s="387"/>
      <c r="W38" s="388">
        <f t="shared" si="9"/>
        <v>116</v>
      </c>
      <c r="X38" s="387"/>
      <c r="Y38" s="387"/>
      <c r="Z38" s="387"/>
      <c r="AA38" s="387"/>
      <c r="AB38" s="387"/>
      <c r="AC38" s="387"/>
      <c r="AD38" s="387">
        <v>10</v>
      </c>
      <c r="AE38" s="387">
        <v>72</v>
      </c>
      <c r="AF38" s="387">
        <v>7</v>
      </c>
      <c r="AG38" s="387">
        <v>77</v>
      </c>
      <c r="AH38" s="387"/>
      <c r="AI38" s="387"/>
      <c r="AJ38" s="388">
        <f t="shared" si="10"/>
        <v>149</v>
      </c>
      <c r="AK38" s="387">
        <v>12</v>
      </c>
      <c r="AL38" s="387">
        <v>68</v>
      </c>
      <c r="AM38" s="387">
        <v>2</v>
      </c>
      <c r="AN38" s="387">
        <v>95</v>
      </c>
      <c r="AO38" s="388">
        <f t="shared" si="11"/>
        <v>163</v>
      </c>
      <c r="AP38" s="387"/>
      <c r="AQ38" s="387"/>
      <c r="AR38" s="387"/>
      <c r="AS38" s="387"/>
      <c r="AT38" s="387"/>
      <c r="AU38" s="387"/>
      <c r="AV38" s="388"/>
      <c r="AW38" s="387"/>
      <c r="AX38" s="387"/>
      <c r="AY38" s="387"/>
      <c r="AZ38" s="373"/>
      <c r="BA38" s="394"/>
      <c r="BB38" s="387"/>
      <c r="BC38" s="387"/>
      <c r="BD38" s="387"/>
      <c r="BE38" s="387"/>
      <c r="BF38" s="387"/>
      <c r="BG38" s="373"/>
      <c r="BH38" s="373"/>
      <c r="BI38" s="394"/>
      <c r="BJ38" s="418">
        <f t="shared" si="12"/>
        <v>486</v>
      </c>
      <c r="BK38" s="395"/>
    </row>
    <row r="39" spans="1:63" ht="15">
      <c r="A39" s="417">
        <v>6</v>
      </c>
      <c r="B39" s="387" t="s">
        <v>491</v>
      </c>
      <c r="C39" s="382"/>
      <c r="D39" s="387"/>
      <c r="E39" s="387"/>
      <c r="F39" s="387"/>
      <c r="G39" s="387"/>
      <c r="H39" s="387"/>
      <c r="I39" s="388">
        <f t="shared" si="8"/>
        <v>0</v>
      </c>
      <c r="J39" s="387"/>
      <c r="K39" s="387"/>
      <c r="L39" s="387">
        <v>2</v>
      </c>
      <c r="M39" s="387">
        <v>96</v>
      </c>
      <c r="N39" s="387"/>
      <c r="O39" s="387"/>
      <c r="P39" s="388">
        <v>96</v>
      </c>
      <c r="Q39" s="397">
        <v>25</v>
      </c>
      <c r="R39" s="397">
        <v>42</v>
      </c>
      <c r="S39" s="387"/>
      <c r="T39" s="387"/>
      <c r="U39" s="387">
        <v>1</v>
      </c>
      <c r="V39" s="387">
        <v>100</v>
      </c>
      <c r="W39" s="388">
        <f t="shared" si="9"/>
        <v>142</v>
      </c>
      <c r="X39" s="387"/>
      <c r="Y39" s="387"/>
      <c r="Z39" s="387"/>
      <c r="AA39" s="387"/>
      <c r="AB39" s="387"/>
      <c r="AC39" s="387"/>
      <c r="AD39" s="387">
        <v>13</v>
      </c>
      <c r="AE39" s="387">
        <v>66</v>
      </c>
      <c r="AF39" s="387">
        <v>7</v>
      </c>
      <c r="AG39" s="387">
        <v>77</v>
      </c>
      <c r="AH39" s="387">
        <v>3</v>
      </c>
      <c r="AI39" s="387">
        <v>91</v>
      </c>
      <c r="AJ39" s="388">
        <f t="shared" si="10"/>
        <v>234</v>
      </c>
      <c r="AK39" s="387"/>
      <c r="AL39" s="387"/>
      <c r="AM39" s="387"/>
      <c r="AN39" s="387"/>
      <c r="AO39" s="388">
        <f t="shared" si="11"/>
        <v>0</v>
      </c>
      <c r="AP39" s="387"/>
      <c r="AQ39" s="387"/>
      <c r="AR39" s="387"/>
      <c r="AS39" s="387"/>
      <c r="AT39" s="387"/>
      <c r="AU39" s="387"/>
      <c r="AV39" s="388"/>
      <c r="AW39" s="387"/>
      <c r="AX39" s="387"/>
      <c r="AY39" s="387"/>
      <c r="AZ39" s="373"/>
      <c r="BA39" s="394"/>
      <c r="BB39" s="387"/>
      <c r="BC39" s="387"/>
      <c r="BD39" s="387"/>
      <c r="BE39" s="387"/>
      <c r="BF39" s="387"/>
      <c r="BG39" s="373"/>
      <c r="BH39" s="373"/>
      <c r="BI39" s="394"/>
      <c r="BJ39" s="391">
        <f t="shared" si="12"/>
        <v>472</v>
      </c>
      <c r="BK39" s="395"/>
    </row>
    <row r="40" spans="1:63" ht="15">
      <c r="A40" s="417">
        <v>7</v>
      </c>
      <c r="B40" s="341" t="s">
        <v>492</v>
      </c>
      <c r="C40" s="382"/>
      <c r="I40" s="388">
        <f t="shared" si="8"/>
        <v>0</v>
      </c>
      <c r="P40" s="388">
        <v>0</v>
      </c>
      <c r="W40" s="388">
        <f t="shared" si="9"/>
        <v>0</v>
      </c>
      <c r="X40" s="341">
        <v>6</v>
      </c>
      <c r="Y40" s="341">
        <v>84</v>
      </c>
      <c r="Z40" s="341">
        <v>7</v>
      </c>
      <c r="AA40" s="341">
        <v>77</v>
      </c>
      <c r="AJ40" s="388">
        <f>Y40+AA40+AC40</f>
        <v>161</v>
      </c>
      <c r="AO40" s="388">
        <f t="shared" si="11"/>
        <v>0</v>
      </c>
      <c r="AP40" s="341">
        <v>2</v>
      </c>
      <c r="AQ40" s="341">
        <v>96</v>
      </c>
      <c r="AV40" s="388">
        <f>AQ40</f>
        <v>96</v>
      </c>
      <c r="AW40" s="341">
        <v>3</v>
      </c>
      <c r="AX40" s="341">
        <v>93</v>
      </c>
      <c r="AY40" s="341">
        <v>4</v>
      </c>
      <c r="AZ40" s="373">
        <v>86</v>
      </c>
      <c r="BA40" s="394">
        <f>AX40+AZ40</f>
        <v>179</v>
      </c>
      <c r="BG40" s="373"/>
      <c r="BH40" s="373"/>
      <c r="BI40" s="394">
        <f>BA40</f>
        <v>179</v>
      </c>
      <c r="BJ40" s="418">
        <f t="shared" si="12"/>
        <v>436</v>
      </c>
      <c r="BK40" s="395"/>
    </row>
    <row r="41" spans="1:63" ht="15">
      <c r="A41" s="417">
        <v>8</v>
      </c>
      <c r="B41" s="341" t="s">
        <v>493</v>
      </c>
      <c r="C41" s="382"/>
      <c r="I41" s="388">
        <f t="shared" si="8"/>
        <v>0</v>
      </c>
      <c r="P41" s="388">
        <v>0</v>
      </c>
      <c r="W41" s="388">
        <f t="shared" si="9"/>
        <v>0</v>
      </c>
      <c r="X41" s="341">
        <v>15</v>
      </c>
      <c r="Y41" s="341">
        <v>62</v>
      </c>
      <c r="Z41" s="341">
        <v>5</v>
      </c>
      <c r="AA41" s="341">
        <v>83</v>
      </c>
      <c r="AJ41" s="388">
        <f>Y41+AA41+AC41</f>
        <v>145</v>
      </c>
      <c r="AO41" s="388">
        <f t="shared" si="11"/>
        <v>0</v>
      </c>
      <c r="AP41" s="341">
        <v>8</v>
      </c>
      <c r="AQ41" s="341">
        <v>78</v>
      </c>
      <c r="AV41" s="388">
        <f>AQ41</f>
        <v>78</v>
      </c>
      <c r="AW41" s="341">
        <v>10</v>
      </c>
      <c r="AX41" s="341">
        <v>72</v>
      </c>
      <c r="AY41" s="341">
        <v>5</v>
      </c>
      <c r="AZ41" s="373">
        <v>83</v>
      </c>
      <c r="BA41" s="394">
        <f>AX41+AZ41</f>
        <v>155</v>
      </c>
      <c r="BG41" s="373"/>
      <c r="BH41" s="373"/>
      <c r="BI41" s="394">
        <f>BA41</f>
        <v>155</v>
      </c>
      <c r="BJ41" s="419">
        <f t="shared" si="12"/>
        <v>378</v>
      </c>
      <c r="BK41" s="395"/>
    </row>
    <row r="42" spans="1:63" ht="15">
      <c r="A42" s="417">
        <v>9</v>
      </c>
      <c r="B42" s="341" t="s">
        <v>494</v>
      </c>
      <c r="C42" s="382"/>
      <c r="I42" s="388">
        <f t="shared" si="8"/>
        <v>0</v>
      </c>
      <c r="L42" s="341">
        <v>6</v>
      </c>
      <c r="M42" s="341">
        <v>84</v>
      </c>
      <c r="P42" s="388">
        <v>84</v>
      </c>
      <c r="W42" s="388">
        <f t="shared" si="9"/>
        <v>0</v>
      </c>
      <c r="X42" s="341">
        <v>3</v>
      </c>
      <c r="Y42" s="341">
        <v>93</v>
      </c>
      <c r="Z42" s="341">
        <v>5</v>
      </c>
      <c r="AA42" s="341">
        <v>83</v>
      </c>
      <c r="AJ42" s="388">
        <f>Y42+AA42+AC42</f>
        <v>176</v>
      </c>
      <c r="AO42" s="388">
        <f t="shared" si="11"/>
        <v>0</v>
      </c>
      <c r="AP42" s="341">
        <v>3</v>
      </c>
      <c r="AQ42" s="341">
        <v>93</v>
      </c>
      <c r="AV42" s="388">
        <f>AQ42</f>
        <v>93</v>
      </c>
      <c r="AZ42" s="373"/>
      <c r="BA42" s="394"/>
      <c r="BG42" s="373"/>
      <c r="BH42" s="373"/>
      <c r="BI42" s="394"/>
      <c r="BJ42" s="418">
        <f t="shared" si="12"/>
        <v>353</v>
      </c>
      <c r="BK42" s="373"/>
    </row>
    <row r="43" spans="1:63" ht="15">
      <c r="A43" s="417">
        <v>10</v>
      </c>
      <c r="B43" s="387" t="s">
        <v>495</v>
      </c>
      <c r="C43" s="382">
        <v>14</v>
      </c>
      <c r="D43" s="387">
        <v>64</v>
      </c>
      <c r="E43" s="387">
        <v>7</v>
      </c>
      <c r="F43" s="387">
        <v>77</v>
      </c>
      <c r="G43" s="387"/>
      <c r="H43" s="387"/>
      <c r="I43" s="388">
        <f t="shared" si="8"/>
        <v>141</v>
      </c>
      <c r="J43" s="387"/>
      <c r="K43" s="387"/>
      <c r="L43" s="387">
        <v>1</v>
      </c>
      <c r="M43" s="387">
        <v>100</v>
      </c>
      <c r="N43" s="387"/>
      <c r="O43" s="387"/>
      <c r="P43" s="388">
        <v>100</v>
      </c>
      <c r="Q43" s="387"/>
      <c r="R43" s="387"/>
      <c r="S43" s="387"/>
      <c r="T43" s="387"/>
      <c r="U43" s="387"/>
      <c r="V43" s="387"/>
      <c r="W43" s="388">
        <f t="shared" si="9"/>
        <v>0</v>
      </c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8">
        <f>AE43+AG43+AI43</f>
        <v>0</v>
      </c>
      <c r="AK43" s="387">
        <v>3</v>
      </c>
      <c r="AL43" s="387">
        <v>93</v>
      </c>
      <c r="AM43" s="387"/>
      <c r="AN43" s="387"/>
      <c r="AO43" s="388">
        <f t="shared" si="11"/>
        <v>93</v>
      </c>
      <c r="AP43" s="387"/>
      <c r="AQ43" s="387"/>
      <c r="AR43" s="387"/>
      <c r="AS43" s="387"/>
      <c r="AT43" s="387"/>
      <c r="AU43" s="387"/>
      <c r="AV43" s="388"/>
      <c r="AW43" s="387"/>
      <c r="AX43" s="387"/>
      <c r="AY43" s="387"/>
      <c r="AZ43" s="373"/>
      <c r="BA43" s="394"/>
      <c r="BB43" s="387"/>
      <c r="BC43" s="387"/>
      <c r="BD43" s="387"/>
      <c r="BE43" s="387"/>
      <c r="BF43" s="387"/>
      <c r="BG43" s="373"/>
      <c r="BH43" s="373"/>
      <c r="BI43" s="394"/>
      <c r="BJ43" s="391">
        <f t="shared" si="12"/>
        <v>334</v>
      </c>
      <c r="BK43" s="373"/>
    </row>
    <row r="44" spans="1:63" ht="15">
      <c r="A44" s="417">
        <v>11</v>
      </c>
      <c r="B44" s="387" t="s">
        <v>496</v>
      </c>
      <c r="C44" s="382">
        <v>11</v>
      </c>
      <c r="D44" s="387">
        <v>70</v>
      </c>
      <c r="E44" s="387">
        <v>6</v>
      </c>
      <c r="F44" s="387">
        <v>80</v>
      </c>
      <c r="G44" s="387">
        <v>3</v>
      </c>
      <c r="H44" s="387">
        <v>91</v>
      </c>
      <c r="I44" s="388">
        <f t="shared" si="8"/>
        <v>241</v>
      </c>
      <c r="J44" s="387"/>
      <c r="K44" s="387"/>
      <c r="L44" s="387"/>
      <c r="M44" s="387"/>
      <c r="N44" s="387">
        <v>6</v>
      </c>
      <c r="O44" s="387">
        <v>84</v>
      </c>
      <c r="P44" s="388">
        <v>84</v>
      </c>
      <c r="Q44" s="387"/>
      <c r="R44" s="387"/>
      <c r="S44" s="387"/>
      <c r="T44" s="387"/>
      <c r="U44" s="387"/>
      <c r="V44" s="387"/>
      <c r="W44" s="388">
        <f t="shared" si="9"/>
        <v>0</v>
      </c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>
        <f>AE44+AG44+AI44</f>
        <v>0</v>
      </c>
      <c r="AK44" s="387"/>
      <c r="AL44" s="387"/>
      <c r="AM44" s="387"/>
      <c r="AN44" s="387"/>
      <c r="AO44" s="388">
        <f t="shared" si="11"/>
        <v>0</v>
      </c>
      <c r="AP44" s="387"/>
      <c r="AQ44" s="387"/>
      <c r="AR44" s="387"/>
      <c r="AS44" s="387"/>
      <c r="AT44" s="387"/>
      <c r="AU44" s="387"/>
      <c r="AV44" s="388"/>
      <c r="AW44" s="387"/>
      <c r="AX44" s="387"/>
      <c r="AY44" s="387"/>
      <c r="AZ44" s="373"/>
      <c r="BA44" s="394"/>
      <c r="BB44" s="387"/>
      <c r="BC44" s="387"/>
      <c r="BD44" s="387"/>
      <c r="BE44" s="387"/>
      <c r="BF44" s="387"/>
      <c r="BG44" s="373"/>
      <c r="BH44" s="373"/>
      <c r="BI44" s="394"/>
      <c r="BJ44" s="418">
        <f t="shared" si="12"/>
        <v>325</v>
      </c>
      <c r="BK44" s="373"/>
    </row>
    <row r="45" spans="1:63" ht="15">
      <c r="A45" s="417">
        <v>12</v>
      </c>
      <c r="B45" s="341" t="s">
        <v>497</v>
      </c>
      <c r="C45" s="382"/>
      <c r="I45" s="388">
        <f t="shared" si="8"/>
        <v>0</v>
      </c>
      <c r="P45" s="388">
        <v>0</v>
      </c>
      <c r="W45" s="388">
        <f t="shared" si="9"/>
        <v>0</v>
      </c>
      <c r="X45" s="341">
        <v>14</v>
      </c>
      <c r="Y45" s="341">
        <v>64</v>
      </c>
      <c r="AJ45" s="388">
        <f>Y45+AA45+AC45</f>
        <v>64</v>
      </c>
      <c r="AO45" s="388">
        <f t="shared" si="11"/>
        <v>0</v>
      </c>
      <c r="AP45" s="341">
        <v>9</v>
      </c>
      <c r="AQ45" s="341">
        <v>75</v>
      </c>
      <c r="AV45" s="388">
        <f>AQ45</f>
        <v>75</v>
      </c>
      <c r="AW45" s="341">
        <v>11</v>
      </c>
      <c r="AX45" s="341">
        <v>70</v>
      </c>
      <c r="AY45" s="341">
        <v>5</v>
      </c>
      <c r="AZ45" s="373">
        <v>83</v>
      </c>
      <c r="BA45" s="394">
        <f aca="true" t="shared" si="13" ref="BA45:BA52">AX45+AZ45</f>
        <v>153</v>
      </c>
      <c r="BG45" s="373"/>
      <c r="BH45" s="373"/>
      <c r="BI45" s="394">
        <f aca="true" t="shared" si="14" ref="BI45:BI52">BA45</f>
        <v>153</v>
      </c>
      <c r="BJ45" s="391">
        <f t="shared" si="12"/>
        <v>292</v>
      </c>
      <c r="BK45" s="373"/>
    </row>
    <row r="46" spans="1:63" ht="15">
      <c r="A46" s="417">
        <v>13</v>
      </c>
      <c r="B46" s="341" t="s">
        <v>498</v>
      </c>
      <c r="C46" s="382"/>
      <c r="I46" s="388"/>
      <c r="P46" s="388"/>
      <c r="W46" s="388"/>
      <c r="AJ46" s="388"/>
      <c r="AO46" s="388"/>
      <c r="AP46" s="341">
        <v>4</v>
      </c>
      <c r="AQ46" s="341">
        <v>90</v>
      </c>
      <c r="AV46" s="388">
        <f>AQ46</f>
        <v>90</v>
      </c>
      <c r="AW46" s="341">
        <v>8</v>
      </c>
      <c r="AX46" s="341">
        <v>78</v>
      </c>
      <c r="AY46" s="341">
        <v>4</v>
      </c>
      <c r="AZ46" s="373">
        <v>86</v>
      </c>
      <c r="BA46" s="394">
        <f t="shared" si="13"/>
        <v>164</v>
      </c>
      <c r="BG46" s="373"/>
      <c r="BH46" s="373"/>
      <c r="BI46" s="394">
        <f t="shared" si="14"/>
        <v>164</v>
      </c>
      <c r="BJ46" s="418">
        <f t="shared" si="12"/>
        <v>254</v>
      </c>
      <c r="BK46" s="373"/>
    </row>
    <row r="47" spans="1:63" ht="15">
      <c r="A47" s="417">
        <v>14</v>
      </c>
      <c r="B47" s="341" t="s">
        <v>499</v>
      </c>
      <c r="C47" s="382"/>
      <c r="I47" s="388">
        <f>D47+F47+H47</f>
        <v>0</v>
      </c>
      <c r="P47" s="388">
        <v>0</v>
      </c>
      <c r="W47" s="388">
        <f>R47+T47+V47</f>
        <v>0</v>
      </c>
      <c r="X47" s="341">
        <v>4</v>
      </c>
      <c r="Y47" s="341">
        <v>90</v>
      </c>
      <c r="AJ47" s="388">
        <f>Y47+AA47+AC47</f>
        <v>90</v>
      </c>
      <c r="AO47" s="388">
        <f>AL47+AN47</f>
        <v>0</v>
      </c>
      <c r="AV47" s="388"/>
      <c r="AW47" s="341">
        <v>2</v>
      </c>
      <c r="AX47" s="341">
        <v>96</v>
      </c>
      <c r="AZ47" s="373"/>
      <c r="BA47" s="394">
        <f t="shared" si="13"/>
        <v>96</v>
      </c>
      <c r="BG47" s="373"/>
      <c r="BH47" s="373"/>
      <c r="BI47" s="394">
        <f t="shared" si="14"/>
        <v>96</v>
      </c>
      <c r="BJ47" s="391">
        <f t="shared" si="12"/>
        <v>186</v>
      </c>
      <c r="BK47" s="373"/>
    </row>
    <row r="48" spans="1:63" ht="15">
      <c r="A48" s="417">
        <v>15</v>
      </c>
      <c r="B48" s="341" t="s">
        <v>500</v>
      </c>
      <c r="C48" s="382"/>
      <c r="I48" s="388">
        <f>D48+F48+H48</f>
        <v>0</v>
      </c>
      <c r="P48" s="388">
        <v>0</v>
      </c>
      <c r="W48" s="388">
        <f>R48+T48+V48</f>
        <v>0</v>
      </c>
      <c r="Z48" s="341">
        <v>7</v>
      </c>
      <c r="AA48" s="341">
        <v>77</v>
      </c>
      <c r="AJ48" s="388">
        <f>Y48+AA48+AC48</f>
        <v>77</v>
      </c>
      <c r="AO48" s="388">
        <f>AL48+AN48</f>
        <v>0</v>
      </c>
      <c r="AV48" s="388"/>
      <c r="AW48" s="341">
        <v>12</v>
      </c>
      <c r="AX48" s="341">
        <v>68</v>
      </c>
      <c r="AZ48" s="373"/>
      <c r="BA48" s="394">
        <f t="shared" si="13"/>
        <v>68</v>
      </c>
      <c r="BG48" s="373"/>
      <c r="BH48" s="373"/>
      <c r="BI48" s="394">
        <f t="shared" si="14"/>
        <v>68</v>
      </c>
      <c r="BJ48" s="418">
        <f t="shared" si="12"/>
        <v>145</v>
      </c>
      <c r="BK48" s="373"/>
    </row>
    <row r="49" spans="1:63" ht="15">
      <c r="A49" s="417">
        <v>16</v>
      </c>
      <c r="B49" s="341" t="s">
        <v>501</v>
      </c>
      <c r="C49" s="382"/>
      <c r="I49" s="388"/>
      <c r="P49" s="388">
        <v>0</v>
      </c>
      <c r="W49" s="388">
        <v>0</v>
      </c>
      <c r="AF49" s="341">
        <v>2</v>
      </c>
      <c r="AG49" s="341">
        <v>95</v>
      </c>
      <c r="AJ49" s="388">
        <f>AE49+AG49+AI49</f>
        <v>95</v>
      </c>
      <c r="AO49" s="388">
        <f>AL49+AN49</f>
        <v>0</v>
      </c>
      <c r="AV49" s="388"/>
      <c r="AZ49" s="373"/>
      <c r="BA49" s="394">
        <f t="shared" si="13"/>
        <v>0</v>
      </c>
      <c r="BG49" s="373"/>
      <c r="BH49" s="373"/>
      <c r="BI49" s="394">
        <f t="shared" si="14"/>
        <v>0</v>
      </c>
      <c r="BJ49" s="418">
        <f t="shared" si="12"/>
        <v>95</v>
      </c>
      <c r="BK49" s="373"/>
    </row>
    <row r="50" spans="1:63" ht="15">
      <c r="A50" s="417">
        <v>17</v>
      </c>
      <c r="B50" s="341" t="s">
        <v>502</v>
      </c>
      <c r="C50" s="382"/>
      <c r="I50" s="388"/>
      <c r="P50" s="388"/>
      <c r="W50" s="388"/>
      <c r="AJ50" s="388"/>
      <c r="AO50" s="388"/>
      <c r="AP50" s="341">
        <v>6</v>
      </c>
      <c r="AQ50" s="341">
        <v>84</v>
      </c>
      <c r="AV50" s="388">
        <f>AQ50</f>
        <v>84</v>
      </c>
      <c r="AZ50" s="373"/>
      <c r="BA50" s="394">
        <f t="shared" si="13"/>
        <v>0</v>
      </c>
      <c r="BG50" s="373"/>
      <c r="BH50" s="373"/>
      <c r="BI50" s="394">
        <f t="shared" si="14"/>
        <v>0</v>
      </c>
      <c r="BJ50" s="391">
        <f t="shared" si="12"/>
        <v>84</v>
      </c>
      <c r="BK50" s="373"/>
    </row>
    <row r="51" spans="1:63" ht="15">
      <c r="A51" s="417">
        <v>18</v>
      </c>
      <c r="B51" s="341" t="s">
        <v>503</v>
      </c>
      <c r="C51" s="382"/>
      <c r="I51" s="388">
        <f>D51+F51+H51</f>
        <v>0</v>
      </c>
      <c r="P51" s="388">
        <v>0</v>
      </c>
      <c r="W51" s="388">
        <f>R51+T51+V51</f>
        <v>0</v>
      </c>
      <c r="X51" s="341">
        <v>21</v>
      </c>
      <c r="Y51" s="341">
        <v>50</v>
      </c>
      <c r="AJ51" s="388">
        <f>Y51+AA51+AC51</f>
        <v>50</v>
      </c>
      <c r="AO51" s="388">
        <f>AL51+AN51</f>
        <v>0</v>
      </c>
      <c r="AV51" s="388"/>
      <c r="AZ51" s="373"/>
      <c r="BA51" s="394">
        <f t="shared" si="13"/>
        <v>0</v>
      </c>
      <c r="BG51" s="373"/>
      <c r="BH51" s="373"/>
      <c r="BI51" s="394">
        <f t="shared" si="14"/>
        <v>0</v>
      </c>
      <c r="BJ51" s="391">
        <f t="shared" si="12"/>
        <v>50</v>
      </c>
      <c r="BK51" s="373"/>
    </row>
    <row r="52" spans="1:63" ht="15">
      <c r="A52" s="417">
        <v>19</v>
      </c>
      <c r="B52" s="341" t="s">
        <v>504</v>
      </c>
      <c r="C52" s="382"/>
      <c r="I52" s="388">
        <f>D52+F52+H52</f>
        <v>0</v>
      </c>
      <c r="P52" s="388">
        <v>0</v>
      </c>
      <c r="W52" s="388">
        <f>R52+T52+V52</f>
        <v>0</v>
      </c>
      <c r="AD52" s="341">
        <v>26</v>
      </c>
      <c r="AE52" s="341">
        <v>40</v>
      </c>
      <c r="AJ52" s="388">
        <f>AE52+AG52+AI52</f>
        <v>40</v>
      </c>
      <c r="AO52" s="388">
        <f>AL52+AN52</f>
        <v>0</v>
      </c>
      <c r="AV52" s="388"/>
      <c r="AX52" s="420"/>
      <c r="AY52" s="420"/>
      <c r="AZ52" s="402"/>
      <c r="BA52" s="394">
        <f t="shared" si="13"/>
        <v>0</v>
      </c>
      <c r="BB52" s="420"/>
      <c r="BC52" s="420"/>
      <c r="BD52" s="420"/>
      <c r="BE52" s="420"/>
      <c r="BF52" s="420"/>
      <c r="BG52" s="402"/>
      <c r="BH52" s="402"/>
      <c r="BI52" s="394">
        <f t="shared" si="14"/>
        <v>0</v>
      </c>
      <c r="BJ52" s="391">
        <f t="shared" si="12"/>
        <v>40</v>
      </c>
      <c r="BK52" s="402"/>
    </row>
    <row r="53" spans="1:63" ht="15.75" thickBot="1">
      <c r="A53" s="406"/>
      <c r="B53" s="404" t="s">
        <v>451</v>
      </c>
      <c r="C53" s="405"/>
      <c r="D53" s="406">
        <f>SUM(D34:D52)</f>
        <v>424</v>
      </c>
      <c r="E53" s="406"/>
      <c r="F53" s="406">
        <f>SUM(F34:F52)</f>
        <v>462</v>
      </c>
      <c r="G53" s="406"/>
      <c r="H53" s="407">
        <f>SUM(H34:H52)</f>
        <v>364</v>
      </c>
      <c r="I53" s="408">
        <f>SUM(I34:I52)</f>
        <v>1250</v>
      </c>
      <c r="J53" s="403"/>
      <c r="K53" s="406">
        <f>SUM(K34:K52)</f>
        <v>0</v>
      </c>
      <c r="L53" s="406"/>
      <c r="M53" s="406">
        <f>SUM(M34:M52)</f>
        <v>466</v>
      </c>
      <c r="N53" s="406"/>
      <c r="O53" s="407">
        <f>SUM(O34:O52)</f>
        <v>265</v>
      </c>
      <c r="P53" s="408">
        <f>SUM(P34:P52)</f>
        <v>731</v>
      </c>
      <c r="Q53" s="403"/>
      <c r="R53" s="406">
        <f>SUM(R34:R52)</f>
        <v>374</v>
      </c>
      <c r="S53" s="406"/>
      <c r="T53" s="406">
        <f>SUM(T34:T52)</f>
        <v>324</v>
      </c>
      <c r="U53" s="406"/>
      <c r="V53" s="407">
        <f>SUM(V34:V52)</f>
        <v>400</v>
      </c>
      <c r="W53" s="408">
        <f>SUM(W34:W52)</f>
        <v>1098</v>
      </c>
      <c r="X53" s="421"/>
      <c r="Y53" s="422">
        <f>SUM(Y33:Y52)</f>
        <v>443</v>
      </c>
      <c r="Z53" s="422"/>
      <c r="AA53" s="422">
        <f>SUM(AA33:AA52)</f>
        <v>320</v>
      </c>
      <c r="AB53" s="422"/>
      <c r="AC53" s="422">
        <f>SUM(AC33:AC52)</f>
        <v>0</v>
      </c>
      <c r="AD53" s="422"/>
      <c r="AE53" s="422">
        <f>SUM(AE33:AE52)</f>
        <v>425</v>
      </c>
      <c r="AF53" s="422"/>
      <c r="AG53" s="422">
        <f>SUM(AG33:AG52)</f>
        <v>510</v>
      </c>
      <c r="AH53" s="422"/>
      <c r="AI53" s="423">
        <f>SUM(AI33:AI52)</f>
        <v>364</v>
      </c>
      <c r="AJ53" s="424">
        <f>Y53+AA53+AC53+AE53+AG53+AI53</f>
        <v>2062</v>
      </c>
      <c r="AK53" s="403"/>
      <c r="AL53" s="406">
        <f>SUM(AL33:AL52)</f>
        <v>425</v>
      </c>
      <c r="AM53" s="406"/>
      <c r="AN53" s="407">
        <f>SUM(AN33:AN52)</f>
        <v>380</v>
      </c>
      <c r="AO53" s="408">
        <f>SUM(AO34:AO52)</f>
        <v>805</v>
      </c>
      <c r="AP53" s="403"/>
      <c r="AQ53" s="406">
        <f>SUM(AQ34:AQ52)</f>
        <v>516</v>
      </c>
      <c r="AR53" s="406"/>
      <c r="AS53" s="406">
        <f>SUM(AS34:AS52)</f>
        <v>0</v>
      </c>
      <c r="AT53" s="406"/>
      <c r="AU53" s="407">
        <f>SUM(AU34:AU52)</f>
        <v>189</v>
      </c>
      <c r="AV53" s="425">
        <f>SUM(AV34:AV52)</f>
        <v>705</v>
      </c>
      <c r="AW53" s="426"/>
      <c r="AX53" s="427"/>
      <c r="AY53" s="427"/>
      <c r="AZ53" s="428"/>
      <c r="BA53" s="404">
        <f>SUM(BA34:BA52)</f>
        <v>815</v>
      </c>
      <c r="BB53" s="429"/>
      <c r="BC53" s="427"/>
      <c r="BD53" s="427"/>
      <c r="BE53" s="427"/>
      <c r="BF53" s="427"/>
      <c r="BG53" s="427"/>
      <c r="BH53" s="410">
        <f>SUM(BH34:BH52)</f>
        <v>178</v>
      </c>
      <c r="BI53" s="430">
        <f>SUM(BI34:BI52)</f>
        <v>993</v>
      </c>
      <c r="BJ53" s="412">
        <f t="shared" si="12"/>
        <v>7644</v>
      </c>
      <c r="BK53" s="431">
        <v>2</v>
      </c>
    </row>
    <row r="54" spans="1:63" ht="15.75" thickBot="1">
      <c r="A54" s="343"/>
      <c r="B54" s="343" t="s">
        <v>440</v>
      </c>
      <c r="C54" s="432" t="s">
        <v>441</v>
      </c>
      <c r="D54" s="433"/>
      <c r="E54" s="433"/>
      <c r="F54" s="433"/>
      <c r="G54" s="433"/>
      <c r="H54" s="433"/>
      <c r="I54" s="434"/>
      <c r="J54" s="347" t="s">
        <v>442</v>
      </c>
      <c r="K54" s="348"/>
      <c r="L54" s="348"/>
      <c r="M54" s="348"/>
      <c r="N54" s="348"/>
      <c r="O54" s="348"/>
      <c r="P54" s="349"/>
      <c r="Q54" s="350" t="s">
        <v>443</v>
      </c>
      <c r="R54" s="348"/>
      <c r="S54" s="348"/>
      <c r="T54" s="348"/>
      <c r="U54" s="348"/>
      <c r="V54" s="348"/>
      <c r="W54" s="348"/>
      <c r="X54" s="344" t="s">
        <v>444</v>
      </c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6"/>
      <c r="AK54" s="348" t="s">
        <v>445</v>
      </c>
      <c r="AL54" s="348"/>
      <c r="AM54" s="348"/>
      <c r="AN54" s="348"/>
      <c r="AO54" s="349"/>
      <c r="AP54" s="351" t="s">
        <v>442</v>
      </c>
      <c r="AQ54" s="352"/>
      <c r="AR54" s="352"/>
      <c r="AS54" s="352"/>
      <c r="AT54" s="352"/>
      <c r="AU54" s="352"/>
      <c r="AV54" s="353"/>
      <c r="AW54" s="344" t="s">
        <v>446</v>
      </c>
      <c r="AX54" s="345"/>
      <c r="AY54" s="345"/>
      <c r="AZ54" s="345"/>
      <c r="BA54" s="345"/>
      <c r="BB54" s="345"/>
      <c r="BC54" s="345"/>
      <c r="BD54" s="345"/>
      <c r="BE54" s="345"/>
      <c r="BF54" s="345"/>
      <c r="BG54" s="345"/>
      <c r="BH54" s="345"/>
      <c r="BI54" s="346"/>
      <c r="BJ54" s="354" t="s">
        <v>447</v>
      </c>
      <c r="BK54" s="355" t="s">
        <v>0</v>
      </c>
    </row>
    <row r="55" spans="3:64" ht="15">
      <c r="C55" s="356" t="s">
        <v>448</v>
      </c>
      <c r="D55" s="357"/>
      <c r="E55" s="356" t="s">
        <v>449</v>
      </c>
      <c r="F55" s="357"/>
      <c r="G55" s="356" t="s">
        <v>450</v>
      </c>
      <c r="H55" s="357"/>
      <c r="I55" s="358" t="s">
        <v>451</v>
      </c>
      <c r="J55" s="359" t="s">
        <v>452</v>
      </c>
      <c r="K55" s="360"/>
      <c r="L55" s="359" t="s">
        <v>453</v>
      </c>
      <c r="M55" s="360"/>
      <c r="N55" s="359" t="s">
        <v>454</v>
      </c>
      <c r="O55" s="360"/>
      <c r="P55" s="361" t="s">
        <v>451</v>
      </c>
      <c r="Q55" s="356" t="s">
        <v>448</v>
      </c>
      <c r="R55" s="357"/>
      <c r="S55" s="356" t="s">
        <v>449</v>
      </c>
      <c r="T55" s="357"/>
      <c r="U55" s="356" t="s">
        <v>450</v>
      </c>
      <c r="V55" s="357"/>
      <c r="W55" s="362" t="s">
        <v>451</v>
      </c>
      <c r="X55" s="377" t="s">
        <v>448</v>
      </c>
      <c r="Y55" s="378"/>
      <c r="Z55" s="377" t="s">
        <v>449</v>
      </c>
      <c r="AA55" s="378"/>
      <c r="AB55" s="377" t="s">
        <v>450</v>
      </c>
      <c r="AC55" s="378"/>
      <c r="AD55" s="377" t="s">
        <v>448</v>
      </c>
      <c r="AE55" s="378"/>
      <c r="AF55" s="377" t="s">
        <v>449</v>
      </c>
      <c r="AG55" s="378"/>
      <c r="AH55" s="377" t="s">
        <v>450</v>
      </c>
      <c r="AI55" s="378"/>
      <c r="AJ55" s="435" t="s">
        <v>451</v>
      </c>
      <c r="AK55" s="356" t="s">
        <v>448</v>
      </c>
      <c r="AL55" s="357"/>
      <c r="AM55" s="356" t="s">
        <v>450</v>
      </c>
      <c r="AN55" s="357"/>
      <c r="AO55" s="358" t="s">
        <v>451</v>
      </c>
      <c r="AP55" s="359" t="s">
        <v>452</v>
      </c>
      <c r="AQ55" s="360"/>
      <c r="AR55" s="359" t="s">
        <v>453</v>
      </c>
      <c r="AS55" s="360"/>
      <c r="AT55" s="359" t="s">
        <v>454</v>
      </c>
      <c r="AU55" s="360"/>
      <c r="AV55" s="364"/>
      <c r="AW55" s="365" t="s">
        <v>452</v>
      </c>
      <c r="AX55" s="366"/>
      <c r="AY55" s="366"/>
      <c r="AZ55" s="366"/>
      <c r="BA55" s="367"/>
      <c r="BB55" s="368" t="s">
        <v>453</v>
      </c>
      <c r="BC55" s="369"/>
      <c r="BD55" s="369"/>
      <c r="BE55" s="369"/>
      <c r="BF55" s="369"/>
      <c r="BG55" s="369"/>
      <c r="BH55" s="370"/>
      <c r="BI55" s="354" t="s">
        <v>455</v>
      </c>
      <c r="BJ55" s="371"/>
      <c r="BK55" s="381"/>
      <c r="BL55" s="382"/>
    </row>
    <row r="56" spans="3:64" ht="15">
      <c r="C56" s="361" t="s">
        <v>456</v>
      </c>
      <c r="D56" s="361" t="s">
        <v>457</v>
      </c>
      <c r="E56" s="361" t="s">
        <v>456</v>
      </c>
      <c r="F56" s="361" t="s">
        <v>457</v>
      </c>
      <c r="G56" s="361" t="s">
        <v>456</v>
      </c>
      <c r="H56" s="361" t="s">
        <v>457</v>
      </c>
      <c r="I56" s="373"/>
      <c r="J56" s="361" t="s">
        <v>456</v>
      </c>
      <c r="K56" s="361" t="s">
        <v>457</v>
      </c>
      <c r="L56" s="361" t="s">
        <v>456</v>
      </c>
      <c r="M56" s="361" t="s">
        <v>457</v>
      </c>
      <c r="N56" s="361" t="s">
        <v>456</v>
      </c>
      <c r="O56" s="361" t="s">
        <v>457</v>
      </c>
      <c r="P56" s="358"/>
      <c r="Q56" s="374" t="s">
        <v>456</v>
      </c>
      <c r="R56" s="361" t="s">
        <v>457</v>
      </c>
      <c r="S56" s="374" t="s">
        <v>456</v>
      </c>
      <c r="T56" s="361" t="s">
        <v>457</v>
      </c>
      <c r="U56" s="374" t="s">
        <v>456</v>
      </c>
      <c r="V56" s="361" t="s">
        <v>457</v>
      </c>
      <c r="W56" s="373"/>
      <c r="X56" s="374" t="s">
        <v>456</v>
      </c>
      <c r="Y56" s="375" t="s">
        <v>457</v>
      </c>
      <c r="Z56" s="374" t="s">
        <v>456</v>
      </c>
      <c r="AA56" s="361" t="s">
        <v>457</v>
      </c>
      <c r="AB56" s="374" t="s">
        <v>456</v>
      </c>
      <c r="AC56" s="361" t="s">
        <v>457</v>
      </c>
      <c r="AD56" s="374" t="s">
        <v>456</v>
      </c>
      <c r="AE56" s="361" t="s">
        <v>457</v>
      </c>
      <c r="AF56" s="374" t="s">
        <v>456</v>
      </c>
      <c r="AG56" s="361" t="s">
        <v>457</v>
      </c>
      <c r="AH56" s="374" t="s">
        <v>456</v>
      </c>
      <c r="AI56" s="361" t="s">
        <v>457</v>
      </c>
      <c r="AJ56" s="358"/>
      <c r="AK56" s="374" t="s">
        <v>456</v>
      </c>
      <c r="AL56" s="375" t="s">
        <v>457</v>
      </c>
      <c r="AM56" s="374" t="s">
        <v>456</v>
      </c>
      <c r="AN56" s="361" t="s">
        <v>457</v>
      </c>
      <c r="AO56" s="373"/>
      <c r="AP56" s="374" t="s">
        <v>456</v>
      </c>
      <c r="AQ56" s="361" t="s">
        <v>457</v>
      </c>
      <c r="AR56" s="374" t="s">
        <v>456</v>
      </c>
      <c r="AS56" s="361" t="s">
        <v>457</v>
      </c>
      <c r="AT56" s="374" t="s">
        <v>456</v>
      </c>
      <c r="AU56" s="361" t="s">
        <v>457</v>
      </c>
      <c r="AV56" s="376" t="s">
        <v>451</v>
      </c>
      <c r="AW56" s="377" t="s">
        <v>448</v>
      </c>
      <c r="AX56" s="378"/>
      <c r="AY56" s="379" t="s">
        <v>449</v>
      </c>
      <c r="AZ56" s="379"/>
      <c r="BA56" s="380" t="s">
        <v>451</v>
      </c>
      <c r="BB56" s="356" t="s">
        <v>448</v>
      </c>
      <c r="BC56" s="357"/>
      <c r="BD56" s="379" t="s">
        <v>449</v>
      </c>
      <c r="BE56" s="379"/>
      <c r="BF56" s="356" t="s">
        <v>450</v>
      </c>
      <c r="BG56" s="357"/>
      <c r="BH56" s="380" t="s">
        <v>451</v>
      </c>
      <c r="BI56" s="371"/>
      <c r="BJ56" s="371"/>
      <c r="BK56" s="381"/>
      <c r="BL56" s="382"/>
    </row>
    <row r="57" spans="1:64" ht="15">
      <c r="A57" s="383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436"/>
      <c r="AX57" s="436"/>
      <c r="AY57" s="436"/>
      <c r="AZ57" s="357"/>
      <c r="BA57" s="385"/>
      <c r="BB57" s="437"/>
      <c r="BC57" s="383"/>
      <c r="BD57" s="383"/>
      <c r="BE57" s="383"/>
      <c r="BF57" s="383"/>
      <c r="BG57" s="438"/>
      <c r="BH57" s="385"/>
      <c r="BI57" s="386"/>
      <c r="BJ57" s="386"/>
      <c r="BK57" s="377"/>
      <c r="BL57" s="382"/>
    </row>
    <row r="58" spans="1:64" ht="15">
      <c r="A58" s="341">
        <v>1</v>
      </c>
      <c r="B58" s="341" t="s">
        <v>505</v>
      </c>
      <c r="C58" s="382">
        <v>35</v>
      </c>
      <c r="D58" s="341">
        <v>25</v>
      </c>
      <c r="E58" s="341">
        <v>10</v>
      </c>
      <c r="F58" s="341">
        <v>70</v>
      </c>
      <c r="I58" s="388">
        <f>D58+F58+H58</f>
        <v>95</v>
      </c>
      <c r="N58" s="341">
        <v>13</v>
      </c>
      <c r="O58" s="341">
        <v>66</v>
      </c>
      <c r="P58" s="388">
        <f>O58</f>
        <v>66</v>
      </c>
      <c r="W58" s="388">
        <f>R58+T58+V58</f>
        <v>0</v>
      </c>
      <c r="AD58" s="341">
        <v>15</v>
      </c>
      <c r="AE58" s="341">
        <v>62</v>
      </c>
      <c r="AF58" s="341">
        <v>4</v>
      </c>
      <c r="AG58" s="341">
        <v>86</v>
      </c>
      <c r="AJ58" s="388">
        <f>AE58+AG58+AI58</f>
        <v>148</v>
      </c>
      <c r="AO58" s="388">
        <f aca="true" t="shared" si="15" ref="AO58:AO73">AL58+AN58</f>
        <v>0</v>
      </c>
      <c r="AR58" s="341">
        <v>3</v>
      </c>
      <c r="AS58" s="341">
        <v>93</v>
      </c>
      <c r="AV58" s="388">
        <f>AS58</f>
        <v>93</v>
      </c>
      <c r="AZ58" s="389"/>
      <c r="BA58" s="390"/>
      <c r="BB58" s="341">
        <v>7</v>
      </c>
      <c r="BC58" s="341">
        <v>81</v>
      </c>
      <c r="BD58" s="341">
        <v>5</v>
      </c>
      <c r="BE58" s="341">
        <v>83</v>
      </c>
      <c r="BG58" s="389"/>
      <c r="BH58" s="390">
        <f aca="true" t="shared" si="16" ref="BH58:BH63">BC58+BE58</f>
        <v>164</v>
      </c>
      <c r="BI58" s="390">
        <f>BH58</f>
        <v>164</v>
      </c>
      <c r="BJ58" s="391">
        <f aca="true" t="shared" si="17" ref="BJ58:BJ64">I58+P58+W58+AJ58+AO58+AV58+BA58+BH58</f>
        <v>566</v>
      </c>
      <c r="BL58" s="382"/>
    </row>
    <row r="59" spans="1:64" ht="15">
      <c r="A59" s="341">
        <v>2</v>
      </c>
      <c r="B59" s="341" t="s">
        <v>506</v>
      </c>
      <c r="C59" s="382"/>
      <c r="I59" s="388">
        <f>D59+F59+H59</f>
        <v>0</v>
      </c>
      <c r="J59" s="341">
        <v>11</v>
      </c>
      <c r="K59" s="341">
        <v>70</v>
      </c>
      <c r="P59" s="388">
        <f>K59</f>
        <v>70</v>
      </c>
      <c r="W59" s="388">
        <f>R59+T59+V59</f>
        <v>0</v>
      </c>
      <c r="X59" s="341">
        <v>18</v>
      </c>
      <c r="Y59" s="341">
        <v>56</v>
      </c>
      <c r="Z59" s="341">
        <v>4</v>
      </c>
      <c r="AA59" s="341">
        <v>86</v>
      </c>
      <c r="AB59" s="341">
        <v>5</v>
      </c>
      <c r="AC59" s="341">
        <v>84</v>
      </c>
      <c r="AJ59" s="388">
        <f>Y59+AA59+AC59</f>
        <v>226</v>
      </c>
      <c r="AO59" s="388">
        <f t="shared" si="15"/>
        <v>0</v>
      </c>
      <c r="AP59" s="341">
        <v>8</v>
      </c>
      <c r="AQ59" s="341">
        <v>78</v>
      </c>
      <c r="AV59" s="388">
        <f>AQ59</f>
        <v>78</v>
      </c>
      <c r="AW59" s="341">
        <v>7</v>
      </c>
      <c r="AX59" s="341">
        <v>81</v>
      </c>
      <c r="AY59" s="341">
        <v>3</v>
      </c>
      <c r="AZ59" s="373">
        <v>90</v>
      </c>
      <c r="BA59" s="394">
        <f>AX59+AZ59</f>
        <v>171</v>
      </c>
      <c r="BG59" s="373"/>
      <c r="BH59" s="394">
        <f t="shared" si="16"/>
        <v>0</v>
      </c>
      <c r="BI59" s="394">
        <f>BH59</f>
        <v>0</v>
      </c>
      <c r="BJ59" s="391">
        <f t="shared" si="17"/>
        <v>545</v>
      </c>
      <c r="BL59" s="382"/>
    </row>
    <row r="60" spans="1:64" ht="15">
      <c r="A60" s="341">
        <v>3</v>
      </c>
      <c r="B60" s="341" t="s">
        <v>507</v>
      </c>
      <c r="C60" s="382">
        <v>42</v>
      </c>
      <c r="D60" s="341">
        <v>17</v>
      </c>
      <c r="I60" s="388">
        <f>D60+F60+H60</f>
        <v>17</v>
      </c>
      <c r="N60" s="341">
        <v>11</v>
      </c>
      <c r="O60" s="341">
        <v>70</v>
      </c>
      <c r="P60" s="388">
        <f>O60</f>
        <v>70</v>
      </c>
      <c r="Q60" s="341">
        <v>11</v>
      </c>
      <c r="R60" s="341">
        <v>70</v>
      </c>
      <c r="S60" s="341">
        <v>13</v>
      </c>
      <c r="T60" s="341">
        <v>64</v>
      </c>
      <c r="W60" s="388">
        <f>R60+T60+V60</f>
        <v>134</v>
      </c>
      <c r="AD60" s="341">
        <v>17</v>
      </c>
      <c r="AE60" s="341">
        <v>58</v>
      </c>
      <c r="AF60" s="341">
        <v>4</v>
      </c>
      <c r="AG60" s="341">
        <v>86</v>
      </c>
      <c r="AJ60" s="388">
        <f>AE60+AG60+AI60</f>
        <v>144</v>
      </c>
      <c r="AO60" s="388">
        <f t="shared" si="15"/>
        <v>0</v>
      </c>
      <c r="AV60" s="388"/>
      <c r="AZ60" s="373"/>
      <c r="BA60" s="394"/>
      <c r="BB60" s="341">
        <v>8</v>
      </c>
      <c r="BC60" s="341">
        <v>78</v>
      </c>
      <c r="BD60" s="341">
        <v>5</v>
      </c>
      <c r="BE60" s="341">
        <v>83</v>
      </c>
      <c r="BG60" s="373"/>
      <c r="BH60" s="394">
        <f t="shared" si="16"/>
        <v>161</v>
      </c>
      <c r="BI60" s="394">
        <f>BH60</f>
        <v>161</v>
      </c>
      <c r="BJ60" s="391">
        <f t="shared" si="17"/>
        <v>526</v>
      </c>
      <c r="BL60" s="382"/>
    </row>
    <row r="61" spans="1:64" ht="15">
      <c r="A61" s="341">
        <v>4</v>
      </c>
      <c r="B61" s="341" t="s">
        <v>508</v>
      </c>
      <c r="C61" s="382"/>
      <c r="I61" s="388">
        <v>0</v>
      </c>
      <c r="P61" s="388">
        <v>0</v>
      </c>
      <c r="W61" s="388">
        <v>0</v>
      </c>
      <c r="X61" s="341">
        <v>16</v>
      </c>
      <c r="Y61" s="341">
        <v>60</v>
      </c>
      <c r="Z61" s="341">
        <v>4</v>
      </c>
      <c r="AA61" s="341">
        <v>86</v>
      </c>
      <c r="AB61" s="341">
        <v>5</v>
      </c>
      <c r="AC61" s="341">
        <v>84</v>
      </c>
      <c r="AJ61" s="388">
        <f>Y61+AA61+AC61</f>
        <v>230</v>
      </c>
      <c r="AO61" s="388">
        <f t="shared" si="15"/>
        <v>0</v>
      </c>
      <c r="AP61" s="341">
        <v>4</v>
      </c>
      <c r="AQ61" s="341">
        <v>90</v>
      </c>
      <c r="AV61" s="388">
        <f>AQ61</f>
        <v>90</v>
      </c>
      <c r="AW61" s="341">
        <v>9</v>
      </c>
      <c r="AX61" s="341">
        <v>75</v>
      </c>
      <c r="AY61" s="341">
        <v>3</v>
      </c>
      <c r="AZ61" s="373">
        <v>90</v>
      </c>
      <c r="BA61" s="394">
        <f>AX61+AZ61</f>
        <v>165</v>
      </c>
      <c r="BG61" s="373"/>
      <c r="BH61" s="394">
        <f t="shared" si="16"/>
        <v>0</v>
      </c>
      <c r="BI61" s="394">
        <f>BA62</f>
        <v>162</v>
      </c>
      <c r="BJ61" s="391">
        <f t="shared" si="17"/>
        <v>485</v>
      </c>
      <c r="BL61" s="382"/>
    </row>
    <row r="62" spans="1:64" ht="15">
      <c r="A62" s="341">
        <v>5</v>
      </c>
      <c r="B62" s="341" t="s">
        <v>509</v>
      </c>
      <c r="C62" s="382"/>
      <c r="I62" s="388">
        <f>D62+F62+H62</f>
        <v>0</v>
      </c>
      <c r="P62" s="388">
        <v>0</v>
      </c>
      <c r="W62" s="388">
        <f>R62+T62+V62</f>
        <v>0</v>
      </c>
      <c r="X62" s="341">
        <v>17</v>
      </c>
      <c r="Y62" s="341">
        <v>58</v>
      </c>
      <c r="Z62" s="341">
        <v>8</v>
      </c>
      <c r="AA62" s="341">
        <v>74</v>
      </c>
      <c r="AB62" s="341">
        <v>5</v>
      </c>
      <c r="AC62" s="341">
        <v>84</v>
      </c>
      <c r="AJ62" s="388">
        <f>Y62+AA62+AC62</f>
        <v>216</v>
      </c>
      <c r="AO62" s="388">
        <f t="shared" si="15"/>
        <v>0</v>
      </c>
      <c r="AP62" s="341">
        <v>4</v>
      </c>
      <c r="AQ62" s="341">
        <v>90</v>
      </c>
      <c r="AV62" s="388">
        <f>AQ62</f>
        <v>90</v>
      </c>
      <c r="AW62" s="341">
        <v>10</v>
      </c>
      <c r="AX62" s="341">
        <v>72</v>
      </c>
      <c r="AY62" s="341">
        <v>3</v>
      </c>
      <c r="AZ62" s="373">
        <v>90</v>
      </c>
      <c r="BA62" s="394">
        <f>AX62+AZ62</f>
        <v>162</v>
      </c>
      <c r="BG62" s="373"/>
      <c r="BH62" s="394">
        <f t="shared" si="16"/>
        <v>0</v>
      </c>
      <c r="BI62" s="394">
        <f>BA63</f>
        <v>152</v>
      </c>
      <c r="BJ62" s="391">
        <f t="shared" si="17"/>
        <v>468</v>
      </c>
      <c r="BL62" s="382"/>
    </row>
    <row r="63" spans="1:64" ht="15">
      <c r="A63" s="341">
        <v>6</v>
      </c>
      <c r="B63" s="341" t="s">
        <v>510</v>
      </c>
      <c r="C63" s="382"/>
      <c r="I63" s="388">
        <f>D63+F63+H63</f>
        <v>0</v>
      </c>
      <c r="P63" s="388">
        <v>0</v>
      </c>
      <c r="W63" s="388">
        <f>R63+T63+V63</f>
        <v>0</v>
      </c>
      <c r="X63" s="341">
        <v>16</v>
      </c>
      <c r="Y63" s="341">
        <v>60</v>
      </c>
      <c r="Z63" s="341">
        <v>8</v>
      </c>
      <c r="AA63" s="341">
        <v>74</v>
      </c>
      <c r="AB63" s="341">
        <v>5</v>
      </c>
      <c r="AC63" s="341">
        <v>84</v>
      </c>
      <c r="AJ63" s="388">
        <f>Y63+AA63+AC63</f>
        <v>218</v>
      </c>
      <c r="AO63" s="388">
        <f t="shared" si="15"/>
        <v>0</v>
      </c>
      <c r="AV63" s="388"/>
      <c r="AW63" s="341">
        <v>15</v>
      </c>
      <c r="AX63" s="341">
        <v>62</v>
      </c>
      <c r="AY63" s="341">
        <v>3</v>
      </c>
      <c r="AZ63" s="373">
        <v>90</v>
      </c>
      <c r="BA63" s="394">
        <f>AX63+AZ63</f>
        <v>152</v>
      </c>
      <c r="BG63" s="373"/>
      <c r="BH63" s="394">
        <f t="shared" si="16"/>
        <v>0</v>
      </c>
      <c r="BI63" s="394">
        <f>BA64</f>
        <v>0</v>
      </c>
      <c r="BJ63" s="391">
        <f t="shared" si="17"/>
        <v>370</v>
      </c>
      <c r="BL63" s="382"/>
    </row>
    <row r="64" spans="1:64" ht="15">
      <c r="A64" s="341">
        <v>7</v>
      </c>
      <c r="B64" s="341" t="s">
        <v>511</v>
      </c>
      <c r="C64" s="382"/>
      <c r="I64" s="388">
        <f>D64+F64+H64</f>
        <v>0</v>
      </c>
      <c r="P64" s="388">
        <v>0</v>
      </c>
      <c r="Q64" s="341">
        <v>9</v>
      </c>
      <c r="R64" s="341">
        <v>75</v>
      </c>
      <c r="S64" s="341">
        <v>13</v>
      </c>
      <c r="T64" s="341">
        <v>64</v>
      </c>
      <c r="U64" s="341">
        <v>2</v>
      </c>
      <c r="V64" s="341">
        <v>95</v>
      </c>
      <c r="W64" s="388">
        <f>R64+T64+V64</f>
        <v>234</v>
      </c>
      <c r="AJ64" s="388">
        <f>AE64+AG64+AI64</f>
        <v>0</v>
      </c>
      <c r="AK64" s="341">
        <v>17</v>
      </c>
      <c r="AL64" s="341">
        <v>58</v>
      </c>
      <c r="AM64" s="341">
        <v>8</v>
      </c>
      <c r="AN64" s="341">
        <v>75</v>
      </c>
      <c r="AO64" s="388">
        <f t="shared" si="15"/>
        <v>133</v>
      </c>
      <c r="AV64" s="388"/>
      <c r="AZ64" s="373"/>
      <c r="BA64" s="394"/>
      <c r="BG64" s="373"/>
      <c r="BH64" s="394"/>
      <c r="BI64" s="394"/>
      <c r="BJ64" s="391">
        <f t="shared" si="17"/>
        <v>367</v>
      </c>
      <c r="BL64" s="382"/>
    </row>
    <row r="65" spans="1:64" ht="15">
      <c r="A65" s="341">
        <v>8</v>
      </c>
      <c r="B65" s="341" t="s">
        <v>512</v>
      </c>
      <c r="C65" s="382"/>
      <c r="I65" s="388">
        <f>D65+F65+H65</f>
        <v>0</v>
      </c>
      <c r="P65" s="388">
        <v>0</v>
      </c>
      <c r="Q65" s="341">
        <v>5</v>
      </c>
      <c r="R65" s="341">
        <v>87</v>
      </c>
      <c r="U65" s="341">
        <v>2</v>
      </c>
      <c r="V65" s="341">
        <v>95</v>
      </c>
      <c r="W65" s="388">
        <f>R65+T65+V65</f>
        <v>182</v>
      </c>
      <c r="AJ65" s="388">
        <f>AE65+AG65</f>
        <v>0</v>
      </c>
      <c r="AK65" s="341">
        <v>2</v>
      </c>
      <c r="AL65" s="341">
        <v>96</v>
      </c>
      <c r="AM65" s="341">
        <v>8</v>
      </c>
      <c r="AN65" s="341">
        <v>75</v>
      </c>
      <c r="AO65" s="388">
        <f t="shared" si="15"/>
        <v>171</v>
      </c>
      <c r="AV65" s="388"/>
      <c r="AZ65" s="373"/>
      <c r="BA65" s="394">
        <f>AX65+AZ65</f>
        <v>0</v>
      </c>
      <c r="BB65" s="341">
        <v>4</v>
      </c>
      <c r="BC65" s="341">
        <v>90</v>
      </c>
      <c r="BG65" s="373"/>
      <c r="BH65" s="394">
        <f aca="true" t="shared" si="18" ref="BH65:BH77">BC65+BE65</f>
        <v>90</v>
      </c>
      <c r="BI65" s="394">
        <f>BH65</f>
        <v>90</v>
      </c>
      <c r="BJ65" s="391">
        <f>I66+P66+W66+AJ66+AO66+AV66+BA66+BH66</f>
        <v>358</v>
      </c>
      <c r="BL65" s="382"/>
    </row>
    <row r="66" spans="1:64" ht="15">
      <c r="A66" s="341">
        <v>9</v>
      </c>
      <c r="B66" s="341" t="s">
        <v>513</v>
      </c>
      <c r="C66" s="382">
        <v>15</v>
      </c>
      <c r="D66" s="341">
        <v>62</v>
      </c>
      <c r="I66" s="388">
        <f>D66</f>
        <v>62</v>
      </c>
      <c r="P66" s="388">
        <v>0</v>
      </c>
      <c r="Q66" s="341">
        <v>1</v>
      </c>
      <c r="R66" s="341">
        <v>100</v>
      </c>
      <c r="W66" s="388">
        <f>R66+T66</f>
        <v>100</v>
      </c>
      <c r="AD66" s="341">
        <v>1</v>
      </c>
      <c r="AE66" s="341">
        <v>100</v>
      </c>
      <c r="AJ66" s="388">
        <f>AE66+AG66+AI66</f>
        <v>100</v>
      </c>
      <c r="AK66" s="397"/>
      <c r="AL66" s="397"/>
      <c r="AO66" s="388">
        <f t="shared" si="15"/>
        <v>0</v>
      </c>
      <c r="AR66" s="341">
        <v>2</v>
      </c>
      <c r="AS66" s="341">
        <v>96</v>
      </c>
      <c r="AV66" s="388">
        <f>AS66</f>
        <v>96</v>
      </c>
      <c r="AZ66" s="373"/>
      <c r="BA66" s="394">
        <f>AX66+AZ66</f>
        <v>0</v>
      </c>
      <c r="BG66" s="373"/>
      <c r="BH66" s="394">
        <f t="shared" si="18"/>
        <v>0</v>
      </c>
      <c r="BI66" s="394">
        <f>BA67</f>
        <v>0</v>
      </c>
      <c r="BJ66" s="391">
        <f aca="true" t="shared" si="19" ref="BJ66:BJ78">I66+P66+W66+AJ66+AO66+AV66+BA66+BH66</f>
        <v>358</v>
      </c>
      <c r="BL66" s="382"/>
    </row>
    <row r="67" spans="1:64" ht="15">
      <c r="A67" s="341">
        <v>10</v>
      </c>
      <c r="B67" s="341" t="s">
        <v>514</v>
      </c>
      <c r="C67" s="382"/>
      <c r="I67" s="388">
        <f aca="true" t="shared" si="20" ref="I67:I73">D67+F67+H67</f>
        <v>0</v>
      </c>
      <c r="P67" s="388">
        <v>0</v>
      </c>
      <c r="S67" s="341">
        <v>7</v>
      </c>
      <c r="T67" s="341">
        <v>77</v>
      </c>
      <c r="U67" s="341">
        <v>2</v>
      </c>
      <c r="V67" s="341">
        <v>95</v>
      </c>
      <c r="W67" s="388">
        <f aca="true" t="shared" si="21" ref="W67:W73">R67+T67+V67</f>
        <v>172</v>
      </c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88">
        <f>AE67+AG67+AI67</f>
        <v>0</v>
      </c>
      <c r="AK67" s="397">
        <v>14</v>
      </c>
      <c r="AL67" s="397">
        <v>64</v>
      </c>
      <c r="AM67" s="397">
        <v>8</v>
      </c>
      <c r="AN67" s="397">
        <v>75</v>
      </c>
      <c r="AO67" s="388">
        <f t="shared" si="15"/>
        <v>139</v>
      </c>
      <c r="AV67" s="388"/>
      <c r="AZ67" s="373"/>
      <c r="BA67" s="394"/>
      <c r="BG67" s="373"/>
      <c r="BH67" s="394">
        <f t="shared" si="18"/>
        <v>0</v>
      </c>
      <c r="BI67" s="394">
        <f>BH67</f>
        <v>0</v>
      </c>
      <c r="BJ67" s="391">
        <f t="shared" si="19"/>
        <v>311</v>
      </c>
      <c r="BL67" s="382"/>
    </row>
    <row r="68" spans="1:64" ht="15">
      <c r="A68" s="341">
        <v>11</v>
      </c>
      <c r="B68" s="341" t="s">
        <v>515</v>
      </c>
      <c r="C68" s="382"/>
      <c r="I68" s="388">
        <f t="shared" si="20"/>
        <v>0</v>
      </c>
      <c r="P68" s="388">
        <v>0</v>
      </c>
      <c r="Q68" s="341">
        <v>2</v>
      </c>
      <c r="R68" s="341">
        <v>96</v>
      </c>
      <c r="S68" s="341">
        <v>7</v>
      </c>
      <c r="T68" s="341">
        <v>77</v>
      </c>
      <c r="U68" s="341">
        <v>2</v>
      </c>
      <c r="V68" s="341">
        <v>95</v>
      </c>
      <c r="W68" s="388">
        <f t="shared" si="21"/>
        <v>268</v>
      </c>
      <c r="AJ68" s="388">
        <f>AE68+AG68+AI68</f>
        <v>0</v>
      </c>
      <c r="AO68" s="388">
        <f t="shared" si="15"/>
        <v>0</v>
      </c>
      <c r="AV68" s="388"/>
      <c r="AZ68" s="373"/>
      <c r="BA68" s="394">
        <f aca="true" t="shared" si="22" ref="BA68:BA77">AX68+AZ68</f>
        <v>0</v>
      </c>
      <c r="BG68" s="373"/>
      <c r="BH68" s="394">
        <f t="shared" si="18"/>
        <v>0</v>
      </c>
      <c r="BI68" s="394">
        <f>BH68</f>
        <v>0</v>
      </c>
      <c r="BJ68" s="391">
        <f t="shared" si="19"/>
        <v>268</v>
      </c>
      <c r="BL68" s="382"/>
    </row>
    <row r="69" spans="1:64" ht="15">
      <c r="A69" s="341">
        <v>12</v>
      </c>
      <c r="B69" s="341" t="s">
        <v>516</v>
      </c>
      <c r="C69" s="382"/>
      <c r="I69" s="388">
        <f t="shared" si="20"/>
        <v>0</v>
      </c>
      <c r="J69" s="341">
        <v>3</v>
      </c>
      <c r="K69" s="341">
        <v>93</v>
      </c>
      <c r="P69" s="388">
        <f>K69</f>
        <v>93</v>
      </c>
      <c r="W69" s="388">
        <f t="shared" si="21"/>
        <v>0</v>
      </c>
      <c r="AJ69" s="388">
        <f>Y69+AA69+AC69</f>
        <v>0</v>
      </c>
      <c r="AO69" s="388">
        <f t="shared" si="15"/>
        <v>0</v>
      </c>
      <c r="AP69" s="341">
        <v>8</v>
      </c>
      <c r="AQ69" s="341">
        <v>78</v>
      </c>
      <c r="AV69" s="388">
        <f>AQ69</f>
        <v>78</v>
      </c>
      <c r="AW69" s="341">
        <v>16</v>
      </c>
      <c r="AX69" s="341">
        <v>60</v>
      </c>
      <c r="AZ69" s="373"/>
      <c r="BA69" s="394">
        <f t="shared" si="22"/>
        <v>60</v>
      </c>
      <c r="BG69" s="373"/>
      <c r="BH69" s="394">
        <f t="shared" si="18"/>
        <v>0</v>
      </c>
      <c r="BI69" s="394">
        <f aca="true" t="shared" si="23" ref="BI69:BI77">BA70</f>
        <v>0</v>
      </c>
      <c r="BJ69" s="391">
        <f t="shared" si="19"/>
        <v>231</v>
      </c>
      <c r="BL69" s="382"/>
    </row>
    <row r="70" spans="1:64" ht="15">
      <c r="A70" s="341">
        <v>13</v>
      </c>
      <c r="B70" s="341" t="s">
        <v>517</v>
      </c>
      <c r="C70" s="382"/>
      <c r="I70" s="388">
        <f t="shared" si="20"/>
        <v>0</v>
      </c>
      <c r="J70" s="341">
        <v>9</v>
      </c>
      <c r="K70" s="341">
        <v>75</v>
      </c>
      <c r="P70" s="388">
        <f>K70</f>
        <v>75</v>
      </c>
      <c r="W70" s="388">
        <f t="shared" si="21"/>
        <v>0</v>
      </c>
      <c r="X70" s="341">
        <v>23</v>
      </c>
      <c r="Y70" s="341">
        <v>46</v>
      </c>
      <c r="Z70" s="341">
        <v>7</v>
      </c>
      <c r="AA70" s="341">
        <v>77</v>
      </c>
      <c r="AJ70" s="388">
        <f>Y70+AA70+AC70</f>
        <v>123</v>
      </c>
      <c r="AO70" s="388">
        <f t="shared" si="15"/>
        <v>0</v>
      </c>
      <c r="AV70" s="388"/>
      <c r="AZ70" s="373"/>
      <c r="BA70" s="394">
        <f t="shared" si="22"/>
        <v>0</v>
      </c>
      <c r="BG70" s="373"/>
      <c r="BH70" s="394">
        <f t="shared" si="18"/>
        <v>0</v>
      </c>
      <c r="BI70" s="394">
        <f t="shared" si="23"/>
        <v>0</v>
      </c>
      <c r="BJ70" s="391">
        <f t="shared" si="19"/>
        <v>198</v>
      </c>
      <c r="BL70" s="382"/>
    </row>
    <row r="71" spans="1:64" ht="15">
      <c r="A71" s="341">
        <v>14</v>
      </c>
      <c r="B71" s="341" t="s">
        <v>518</v>
      </c>
      <c r="C71" s="382">
        <v>12</v>
      </c>
      <c r="D71" s="341">
        <v>68</v>
      </c>
      <c r="E71" s="341">
        <v>10</v>
      </c>
      <c r="F71" s="341">
        <v>70</v>
      </c>
      <c r="I71" s="388">
        <f t="shared" si="20"/>
        <v>138</v>
      </c>
      <c r="P71" s="388">
        <v>0</v>
      </c>
      <c r="W71" s="388">
        <f t="shared" si="21"/>
        <v>0</v>
      </c>
      <c r="AJ71" s="388">
        <f>AE71+AG71+AI71</f>
        <v>0</v>
      </c>
      <c r="AO71" s="388">
        <f t="shared" si="15"/>
        <v>0</v>
      </c>
      <c r="AV71" s="388"/>
      <c r="AZ71" s="373"/>
      <c r="BA71" s="394">
        <f t="shared" si="22"/>
        <v>0</v>
      </c>
      <c r="BG71" s="373"/>
      <c r="BH71" s="394">
        <f t="shared" si="18"/>
        <v>0</v>
      </c>
      <c r="BI71" s="394">
        <f t="shared" si="23"/>
        <v>0</v>
      </c>
      <c r="BJ71" s="391">
        <f t="shared" si="19"/>
        <v>138</v>
      </c>
      <c r="BL71" s="382"/>
    </row>
    <row r="72" spans="1:64" ht="15">
      <c r="A72" s="341">
        <v>15</v>
      </c>
      <c r="B72" s="341" t="s">
        <v>519</v>
      </c>
      <c r="C72" s="382"/>
      <c r="I72" s="388">
        <f t="shared" si="20"/>
        <v>0</v>
      </c>
      <c r="P72" s="388">
        <v>0</v>
      </c>
      <c r="W72" s="388">
        <f t="shared" si="21"/>
        <v>0</v>
      </c>
      <c r="AJ72" s="388">
        <f>AE72+AG72+AI72</f>
        <v>0</v>
      </c>
      <c r="AK72" s="397">
        <v>26</v>
      </c>
      <c r="AL72" s="397">
        <v>40</v>
      </c>
      <c r="AM72" s="397">
        <v>8</v>
      </c>
      <c r="AN72" s="397">
        <v>75</v>
      </c>
      <c r="AO72" s="388">
        <f t="shared" si="15"/>
        <v>115</v>
      </c>
      <c r="AV72" s="388"/>
      <c r="AZ72" s="373"/>
      <c r="BA72" s="394">
        <f t="shared" si="22"/>
        <v>0</v>
      </c>
      <c r="BG72" s="373"/>
      <c r="BH72" s="394">
        <f t="shared" si="18"/>
        <v>0</v>
      </c>
      <c r="BI72" s="394">
        <f t="shared" si="23"/>
        <v>0</v>
      </c>
      <c r="BJ72" s="391">
        <f t="shared" si="19"/>
        <v>115</v>
      </c>
      <c r="BL72" s="382"/>
    </row>
    <row r="73" spans="1:64" ht="15">
      <c r="A73" s="341">
        <v>16</v>
      </c>
      <c r="B73" s="341" t="s">
        <v>520</v>
      </c>
      <c r="C73" s="382"/>
      <c r="I73" s="388">
        <f t="shared" si="20"/>
        <v>0</v>
      </c>
      <c r="P73" s="388">
        <v>0</v>
      </c>
      <c r="W73" s="388">
        <f t="shared" si="21"/>
        <v>0</v>
      </c>
      <c r="Z73" s="341">
        <v>7</v>
      </c>
      <c r="AA73" s="341">
        <v>77</v>
      </c>
      <c r="AJ73" s="388">
        <f>Y73+AA73+AC73</f>
        <v>77</v>
      </c>
      <c r="AO73" s="388">
        <f t="shared" si="15"/>
        <v>0</v>
      </c>
      <c r="AV73" s="388"/>
      <c r="AZ73" s="373"/>
      <c r="BA73" s="394">
        <f t="shared" si="22"/>
        <v>0</v>
      </c>
      <c r="BG73" s="373"/>
      <c r="BH73" s="394">
        <f t="shared" si="18"/>
        <v>0</v>
      </c>
      <c r="BI73" s="394">
        <f t="shared" si="23"/>
        <v>0</v>
      </c>
      <c r="BJ73" s="391">
        <f t="shared" si="19"/>
        <v>77</v>
      </c>
      <c r="BL73" s="382"/>
    </row>
    <row r="74" spans="1:64" ht="15">
      <c r="A74" s="341">
        <v>17</v>
      </c>
      <c r="B74" s="341" t="s">
        <v>521</v>
      </c>
      <c r="C74" s="382"/>
      <c r="I74" s="388"/>
      <c r="P74" s="388"/>
      <c r="W74" s="388"/>
      <c r="AJ74" s="388"/>
      <c r="AO74" s="388"/>
      <c r="AP74" s="341">
        <v>9</v>
      </c>
      <c r="AQ74" s="341">
        <v>75</v>
      </c>
      <c r="AV74" s="388">
        <f>AQ74</f>
        <v>75</v>
      </c>
      <c r="AZ74" s="373"/>
      <c r="BA74" s="394">
        <f t="shared" si="22"/>
        <v>0</v>
      </c>
      <c r="BG74" s="373"/>
      <c r="BH74" s="394">
        <f t="shared" si="18"/>
        <v>0</v>
      </c>
      <c r="BI74" s="394">
        <f t="shared" si="23"/>
        <v>0</v>
      </c>
      <c r="BJ74" s="391">
        <f t="shared" si="19"/>
        <v>75</v>
      </c>
      <c r="BL74" s="382"/>
    </row>
    <row r="75" spans="1:64" ht="15">
      <c r="A75" s="341">
        <v>18</v>
      </c>
      <c r="B75" s="341" t="s">
        <v>522</v>
      </c>
      <c r="C75" s="382"/>
      <c r="I75" s="388"/>
      <c r="P75" s="388"/>
      <c r="W75" s="388"/>
      <c r="AJ75" s="388"/>
      <c r="AO75" s="388"/>
      <c r="AP75" s="341">
        <v>11</v>
      </c>
      <c r="AQ75" s="341">
        <v>70</v>
      </c>
      <c r="AV75" s="388">
        <f>AQ75</f>
        <v>70</v>
      </c>
      <c r="AZ75" s="373"/>
      <c r="BA75" s="394">
        <f t="shared" si="22"/>
        <v>0</v>
      </c>
      <c r="BG75" s="373"/>
      <c r="BH75" s="394">
        <f t="shared" si="18"/>
        <v>0</v>
      </c>
      <c r="BI75" s="394">
        <f t="shared" si="23"/>
        <v>0</v>
      </c>
      <c r="BJ75" s="391">
        <f t="shared" si="19"/>
        <v>70</v>
      </c>
      <c r="BL75" s="382"/>
    </row>
    <row r="76" spans="1:64" ht="15">
      <c r="A76" s="341">
        <v>19</v>
      </c>
      <c r="B76" s="341" t="s">
        <v>523</v>
      </c>
      <c r="C76" s="382"/>
      <c r="I76" s="388">
        <f>D76+F76+H76</f>
        <v>0</v>
      </c>
      <c r="P76" s="388">
        <v>0</v>
      </c>
      <c r="W76" s="388">
        <f>R76+T76+V76</f>
        <v>0</v>
      </c>
      <c r="AJ76" s="388">
        <f>AE76+AG76+AI76</f>
        <v>0</v>
      </c>
      <c r="AK76" s="341">
        <v>23</v>
      </c>
      <c r="AL76" s="341">
        <v>46</v>
      </c>
      <c r="AO76" s="388">
        <f>AL76+AN76</f>
        <v>46</v>
      </c>
      <c r="AV76" s="388"/>
      <c r="AZ76" s="373"/>
      <c r="BA76" s="394">
        <f t="shared" si="22"/>
        <v>0</v>
      </c>
      <c r="BG76" s="373"/>
      <c r="BH76" s="394">
        <f t="shared" si="18"/>
        <v>0</v>
      </c>
      <c r="BI76" s="394">
        <f t="shared" si="23"/>
        <v>0</v>
      </c>
      <c r="BJ76" s="391">
        <f t="shared" si="19"/>
        <v>46</v>
      </c>
      <c r="BL76" s="382"/>
    </row>
    <row r="77" spans="1:64" ht="15">
      <c r="A77" s="341">
        <v>20</v>
      </c>
      <c r="B77" s="341" t="s">
        <v>524</v>
      </c>
      <c r="C77" s="382">
        <v>40</v>
      </c>
      <c r="D77" s="341">
        <v>19</v>
      </c>
      <c r="I77" s="388">
        <f>D77</f>
        <v>19</v>
      </c>
      <c r="P77" s="388">
        <v>0</v>
      </c>
      <c r="W77" s="388">
        <v>0</v>
      </c>
      <c r="AJ77" s="388">
        <f>Y77+AA77+AC77</f>
        <v>0</v>
      </c>
      <c r="AO77" s="388">
        <f>AL77+AN77</f>
        <v>0</v>
      </c>
      <c r="AV77" s="388"/>
      <c r="AZ77" s="402"/>
      <c r="BA77" s="394">
        <f t="shared" si="22"/>
        <v>0</v>
      </c>
      <c r="BG77" s="402"/>
      <c r="BH77" s="394">
        <f t="shared" si="18"/>
        <v>0</v>
      </c>
      <c r="BI77" s="394">
        <f t="shared" si="23"/>
        <v>710</v>
      </c>
      <c r="BJ77" s="391">
        <f t="shared" si="19"/>
        <v>19</v>
      </c>
      <c r="BL77" s="382"/>
    </row>
    <row r="78" spans="1:64" ht="15.75" thickBot="1">
      <c r="A78" s="406"/>
      <c r="B78" s="404" t="s">
        <v>451</v>
      </c>
      <c r="C78" s="405"/>
      <c r="D78" s="406">
        <f>SUM(D58:D77)</f>
        <v>191</v>
      </c>
      <c r="E78" s="406"/>
      <c r="F78" s="406">
        <f>SUM(F58:F77)</f>
        <v>140</v>
      </c>
      <c r="G78" s="406"/>
      <c r="H78" s="407">
        <f>SUM(H58:H77)</f>
        <v>0</v>
      </c>
      <c r="I78" s="408">
        <f>D78+F78</f>
        <v>331</v>
      </c>
      <c r="J78" s="403"/>
      <c r="K78" s="406">
        <f>SUM(K58:K77)</f>
        <v>238</v>
      </c>
      <c r="L78" s="406"/>
      <c r="M78" s="406">
        <f>SUM(M58:M77)</f>
        <v>0</v>
      </c>
      <c r="N78" s="406"/>
      <c r="O78" s="407">
        <f>SUM(O58:O77)</f>
        <v>136</v>
      </c>
      <c r="P78" s="408">
        <f>K78+O78</f>
        <v>374</v>
      </c>
      <c r="Q78" s="403"/>
      <c r="R78" s="406">
        <f>SUM(R58:R77)</f>
        <v>428</v>
      </c>
      <c r="S78" s="406"/>
      <c r="T78" s="406">
        <f>SUM(T58:T77)</f>
        <v>282</v>
      </c>
      <c r="U78" s="406"/>
      <c r="V78" s="407">
        <f>SUM(V58:V77)</f>
        <v>380</v>
      </c>
      <c r="W78" s="408">
        <f>R78+T78+V78</f>
        <v>1090</v>
      </c>
      <c r="X78" s="403"/>
      <c r="Y78" s="406">
        <f>SUM(Y57:Y77)</f>
        <v>280</v>
      </c>
      <c r="Z78" s="406"/>
      <c r="AA78" s="406">
        <f>SUM(AA57:AA77)</f>
        <v>474</v>
      </c>
      <c r="AB78" s="406"/>
      <c r="AC78" s="406">
        <f>SUM(AC57:AC77)</f>
        <v>336</v>
      </c>
      <c r="AD78" s="406"/>
      <c r="AE78" s="406">
        <f>SUM(AE57:AE77)</f>
        <v>220</v>
      </c>
      <c r="AF78" s="406"/>
      <c r="AG78" s="406">
        <f>SUM(AG57:AG77)</f>
        <v>172</v>
      </c>
      <c r="AH78" s="406"/>
      <c r="AI78" s="407">
        <f>SUM(AI57:AI77)</f>
        <v>0</v>
      </c>
      <c r="AJ78" s="408">
        <f>Y78+AA78+AC78+AE78+AG78+AI78</f>
        <v>1482</v>
      </c>
      <c r="AK78" s="403"/>
      <c r="AL78" s="406">
        <f>SUM(AL57:AL77)</f>
        <v>304</v>
      </c>
      <c r="AM78" s="406"/>
      <c r="AN78" s="407">
        <f>SUM(AN57:AN77)</f>
        <v>300</v>
      </c>
      <c r="AO78" s="408">
        <f>SUM(AO58:AO77)</f>
        <v>604</v>
      </c>
      <c r="AP78" s="403"/>
      <c r="AQ78" s="406">
        <f>SUM(AQ58:AQ77)</f>
        <v>481</v>
      </c>
      <c r="AR78" s="406"/>
      <c r="AS78" s="406">
        <f>SUM(AS58:AS77)</f>
        <v>189</v>
      </c>
      <c r="AT78" s="406"/>
      <c r="AU78" s="407">
        <f>SUM(AU58:AU77)</f>
        <v>0</v>
      </c>
      <c r="AV78" s="408">
        <f>SUM(AV58:AV77)</f>
        <v>670</v>
      </c>
      <c r="AW78" s="426"/>
      <c r="AX78" s="427"/>
      <c r="AY78" s="427"/>
      <c r="AZ78" s="427"/>
      <c r="BA78" s="410">
        <f>SUM(BA58:BA77)</f>
        <v>710</v>
      </c>
      <c r="BB78" s="429"/>
      <c r="BC78" s="427"/>
      <c r="BD78" s="427"/>
      <c r="BE78" s="427"/>
      <c r="BF78" s="427"/>
      <c r="BG78" s="427"/>
      <c r="BH78" s="410">
        <f>SUM(BH58:BH77)</f>
        <v>415</v>
      </c>
      <c r="BI78" s="430">
        <f>SUM(BI58:BI77)</f>
        <v>1439</v>
      </c>
      <c r="BJ78" s="412">
        <f t="shared" si="19"/>
        <v>5676</v>
      </c>
      <c r="BK78" s="439">
        <v>3</v>
      </c>
      <c r="BL78" s="382"/>
    </row>
    <row r="79" spans="1:63" ht="15.75" thickBot="1">
      <c r="A79" s="343"/>
      <c r="B79" s="343" t="s">
        <v>440</v>
      </c>
      <c r="C79" s="432" t="s">
        <v>441</v>
      </c>
      <c r="D79" s="433"/>
      <c r="E79" s="433"/>
      <c r="F79" s="433"/>
      <c r="G79" s="433"/>
      <c r="H79" s="433"/>
      <c r="I79" s="434"/>
      <c r="J79" s="347" t="s">
        <v>442</v>
      </c>
      <c r="K79" s="348"/>
      <c r="L79" s="348"/>
      <c r="M79" s="348"/>
      <c r="N79" s="348"/>
      <c r="O79" s="348"/>
      <c r="P79" s="349"/>
      <c r="Q79" s="350" t="s">
        <v>443</v>
      </c>
      <c r="R79" s="348"/>
      <c r="S79" s="348"/>
      <c r="T79" s="348"/>
      <c r="U79" s="348"/>
      <c r="V79" s="348"/>
      <c r="W79" s="349"/>
      <c r="X79" s="351" t="s">
        <v>444</v>
      </c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3"/>
      <c r="AK79" s="350" t="s">
        <v>445</v>
      </c>
      <c r="AL79" s="348"/>
      <c r="AM79" s="348"/>
      <c r="AN79" s="348"/>
      <c r="AO79" s="349"/>
      <c r="AP79" s="351" t="s">
        <v>442</v>
      </c>
      <c r="AQ79" s="352"/>
      <c r="AR79" s="352"/>
      <c r="AS79" s="352"/>
      <c r="AT79" s="352"/>
      <c r="AU79" s="352"/>
      <c r="AV79" s="353"/>
      <c r="AW79" s="344" t="s">
        <v>446</v>
      </c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6"/>
      <c r="BJ79" s="354" t="s">
        <v>447</v>
      </c>
      <c r="BK79" s="355" t="s">
        <v>0</v>
      </c>
    </row>
    <row r="80" spans="3:63" ht="15">
      <c r="C80" s="356" t="s">
        <v>448</v>
      </c>
      <c r="D80" s="357"/>
      <c r="E80" s="356" t="s">
        <v>449</v>
      </c>
      <c r="F80" s="357"/>
      <c r="G80" s="356" t="s">
        <v>450</v>
      </c>
      <c r="H80" s="357"/>
      <c r="I80" s="358" t="s">
        <v>451</v>
      </c>
      <c r="J80" s="359" t="s">
        <v>452</v>
      </c>
      <c r="K80" s="360"/>
      <c r="L80" s="359" t="s">
        <v>453</v>
      </c>
      <c r="M80" s="360"/>
      <c r="N80" s="359" t="s">
        <v>454</v>
      </c>
      <c r="O80" s="360"/>
      <c r="P80" s="361" t="s">
        <v>451</v>
      </c>
      <c r="Q80" s="356" t="s">
        <v>448</v>
      </c>
      <c r="R80" s="357"/>
      <c r="S80" s="356" t="s">
        <v>449</v>
      </c>
      <c r="T80" s="357"/>
      <c r="U80" s="356" t="s">
        <v>450</v>
      </c>
      <c r="V80" s="357"/>
      <c r="W80" s="362" t="s">
        <v>451</v>
      </c>
      <c r="X80" s="356" t="s">
        <v>448</v>
      </c>
      <c r="Y80" s="357"/>
      <c r="Z80" s="356" t="s">
        <v>449</v>
      </c>
      <c r="AA80" s="357"/>
      <c r="AB80" s="356" t="s">
        <v>450</v>
      </c>
      <c r="AC80" s="357"/>
      <c r="AD80" s="356" t="s">
        <v>448</v>
      </c>
      <c r="AE80" s="357"/>
      <c r="AF80" s="356" t="s">
        <v>449</v>
      </c>
      <c r="AG80" s="357"/>
      <c r="AH80" s="356" t="s">
        <v>450</v>
      </c>
      <c r="AI80" s="357"/>
      <c r="AJ80" s="363" t="s">
        <v>451</v>
      </c>
      <c r="AK80" s="356" t="s">
        <v>448</v>
      </c>
      <c r="AL80" s="357"/>
      <c r="AM80" s="356" t="s">
        <v>450</v>
      </c>
      <c r="AN80" s="357"/>
      <c r="AO80" s="358" t="s">
        <v>451</v>
      </c>
      <c r="AP80" s="359" t="s">
        <v>452</v>
      </c>
      <c r="AQ80" s="360"/>
      <c r="AR80" s="359" t="s">
        <v>453</v>
      </c>
      <c r="AS80" s="360"/>
      <c r="AT80" s="359" t="s">
        <v>454</v>
      </c>
      <c r="AU80" s="360"/>
      <c r="AV80" s="364"/>
      <c r="AW80" s="365" t="s">
        <v>452</v>
      </c>
      <c r="AX80" s="366"/>
      <c r="AY80" s="366"/>
      <c r="AZ80" s="366"/>
      <c r="BA80" s="367"/>
      <c r="BB80" s="368" t="s">
        <v>453</v>
      </c>
      <c r="BC80" s="369"/>
      <c r="BD80" s="369"/>
      <c r="BE80" s="369"/>
      <c r="BF80" s="369"/>
      <c r="BG80" s="369"/>
      <c r="BH80" s="370"/>
      <c r="BI80" s="354" t="s">
        <v>455</v>
      </c>
      <c r="BJ80" s="371"/>
      <c r="BK80" s="372"/>
    </row>
    <row r="81" spans="3:63" ht="15">
      <c r="C81" s="361" t="s">
        <v>456</v>
      </c>
      <c r="D81" s="361" t="s">
        <v>457</v>
      </c>
      <c r="E81" s="361" t="s">
        <v>456</v>
      </c>
      <c r="F81" s="361" t="s">
        <v>457</v>
      </c>
      <c r="G81" s="361" t="s">
        <v>456</v>
      </c>
      <c r="H81" s="361" t="s">
        <v>457</v>
      </c>
      <c r="I81" s="373"/>
      <c r="J81" s="361" t="s">
        <v>456</v>
      </c>
      <c r="K81" s="361" t="s">
        <v>457</v>
      </c>
      <c r="L81" s="361" t="s">
        <v>456</v>
      </c>
      <c r="M81" s="361" t="s">
        <v>457</v>
      </c>
      <c r="N81" s="361" t="s">
        <v>456</v>
      </c>
      <c r="O81" s="361" t="s">
        <v>457</v>
      </c>
      <c r="P81" s="358"/>
      <c r="Q81" s="374" t="s">
        <v>456</v>
      </c>
      <c r="R81" s="361" t="s">
        <v>457</v>
      </c>
      <c r="S81" s="374" t="s">
        <v>456</v>
      </c>
      <c r="T81" s="361" t="s">
        <v>457</v>
      </c>
      <c r="U81" s="374" t="s">
        <v>456</v>
      </c>
      <c r="V81" s="361" t="s">
        <v>457</v>
      </c>
      <c r="W81" s="373"/>
      <c r="X81" s="374" t="s">
        <v>456</v>
      </c>
      <c r="Y81" s="375" t="s">
        <v>457</v>
      </c>
      <c r="Z81" s="374" t="s">
        <v>456</v>
      </c>
      <c r="AA81" s="361" t="s">
        <v>457</v>
      </c>
      <c r="AB81" s="374" t="s">
        <v>456</v>
      </c>
      <c r="AC81" s="361" t="s">
        <v>457</v>
      </c>
      <c r="AD81" s="374" t="s">
        <v>456</v>
      </c>
      <c r="AE81" s="361" t="s">
        <v>457</v>
      </c>
      <c r="AF81" s="374" t="s">
        <v>456</v>
      </c>
      <c r="AG81" s="361" t="s">
        <v>457</v>
      </c>
      <c r="AH81" s="374" t="s">
        <v>456</v>
      </c>
      <c r="AI81" s="361" t="s">
        <v>457</v>
      </c>
      <c r="AJ81" s="358"/>
      <c r="AK81" s="374" t="s">
        <v>456</v>
      </c>
      <c r="AL81" s="375" t="s">
        <v>457</v>
      </c>
      <c r="AM81" s="374" t="s">
        <v>456</v>
      </c>
      <c r="AN81" s="361" t="s">
        <v>457</v>
      </c>
      <c r="AO81" s="373"/>
      <c r="AP81" s="374" t="s">
        <v>456</v>
      </c>
      <c r="AQ81" s="361" t="s">
        <v>457</v>
      </c>
      <c r="AR81" s="374" t="s">
        <v>456</v>
      </c>
      <c r="AS81" s="361" t="s">
        <v>457</v>
      </c>
      <c r="AT81" s="374" t="s">
        <v>456</v>
      </c>
      <c r="AU81" s="361" t="s">
        <v>457</v>
      </c>
      <c r="AV81" s="376" t="s">
        <v>451</v>
      </c>
      <c r="AW81" s="377" t="s">
        <v>448</v>
      </c>
      <c r="AX81" s="378"/>
      <c r="AY81" s="379" t="s">
        <v>449</v>
      </c>
      <c r="AZ81" s="379"/>
      <c r="BA81" s="380" t="s">
        <v>451</v>
      </c>
      <c r="BB81" s="356" t="s">
        <v>448</v>
      </c>
      <c r="BC81" s="357"/>
      <c r="BD81" s="379" t="s">
        <v>449</v>
      </c>
      <c r="BE81" s="379"/>
      <c r="BF81" s="356" t="s">
        <v>450</v>
      </c>
      <c r="BG81" s="357"/>
      <c r="BH81" s="380" t="s">
        <v>451</v>
      </c>
      <c r="BI81" s="371"/>
      <c r="BJ81" s="371"/>
      <c r="BK81" s="372"/>
    </row>
    <row r="82" spans="1:64" ht="1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436"/>
      <c r="AX82" s="436"/>
      <c r="AY82" s="436"/>
      <c r="AZ82" s="357"/>
      <c r="BA82" s="385"/>
      <c r="BB82" s="437"/>
      <c r="BC82" s="383"/>
      <c r="BD82" s="383"/>
      <c r="BE82" s="383"/>
      <c r="BF82" s="383"/>
      <c r="BG82" s="438"/>
      <c r="BH82" s="385"/>
      <c r="BI82" s="386"/>
      <c r="BJ82" s="386"/>
      <c r="BK82" s="377"/>
      <c r="BL82" s="382"/>
    </row>
    <row r="83" spans="1:64" ht="15">
      <c r="A83" s="341">
        <v>1</v>
      </c>
      <c r="B83" s="341" t="s">
        <v>525</v>
      </c>
      <c r="C83" s="382"/>
      <c r="E83" s="341">
        <v>9</v>
      </c>
      <c r="F83" s="341">
        <v>72</v>
      </c>
      <c r="G83" s="341">
        <v>5</v>
      </c>
      <c r="H83" s="341">
        <v>84</v>
      </c>
      <c r="I83" s="388">
        <f>D83+F83+H83</f>
        <v>156</v>
      </c>
      <c r="P83" s="388">
        <v>0</v>
      </c>
      <c r="Q83" s="341">
        <v>7</v>
      </c>
      <c r="R83" s="341">
        <v>81</v>
      </c>
      <c r="S83" s="341">
        <v>8</v>
      </c>
      <c r="T83" s="341">
        <v>74</v>
      </c>
      <c r="U83" s="341">
        <v>3</v>
      </c>
      <c r="V83" s="341">
        <v>91</v>
      </c>
      <c r="W83" s="388">
        <f>R83+T83+V83</f>
        <v>246</v>
      </c>
      <c r="AD83" s="341">
        <v>7</v>
      </c>
      <c r="AE83" s="341">
        <v>81</v>
      </c>
      <c r="AF83" s="341">
        <v>3</v>
      </c>
      <c r="AG83" s="341">
        <v>90</v>
      </c>
      <c r="AH83" s="341">
        <v>2</v>
      </c>
      <c r="AI83" s="341">
        <v>95</v>
      </c>
      <c r="AJ83" s="388">
        <f>AE83+AG83+AI83</f>
        <v>266</v>
      </c>
      <c r="AK83" s="397">
        <v>9</v>
      </c>
      <c r="AL83" s="397">
        <v>75</v>
      </c>
      <c r="AM83" s="397">
        <v>1</v>
      </c>
      <c r="AN83" s="397">
        <v>100</v>
      </c>
      <c r="AO83" s="388">
        <f aca="true" t="shared" si="24" ref="AO83:AO97">AL83+AN83</f>
        <v>175</v>
      </c>
      <c r="AV83" s="388"/>
      <c r="AZ83" s="389"/>
      <c r="BA83" s="390"/>
      <c r="BG83" s="389"/>
      <c r="BH83" s="389"/>
      <c r="BI83" s="390"/>
      <c r="BJ83" s="391">
        <f aca="true" t="shared" si="25" ref="BJ83:BJ98">I83+P83+W83+AJ83+AO83+AV83+BA83+BH83</f>
        <v>843</v>
      </c>
      <c r="BK83" s="397"/>
      <c r="BL83" s="382"/>
    </row>
    <row r="84" spans="1:64" ht="15">
      <c r="A84" s="341">
        <v>2</v>
      </c>
      <c r="B84" s="341" t="s">
        <v>526</v>
      </c>
      <c r="C84" s="382">
        <v>15</v>
      </c>
      <c r="D84" s="341">
        <v>62</v>
      </c>
      <c r="E84" s="341">
        <v>16</v>
      </c>
      <c r="F84" s="341">
        <v>58</v>
      </c>
      <c r="G84" s="341">
        <v>5</v>
      </c>
      <c r="H84" s="341">
        <v>84</v>
      </c>
      <c r="I84" s="388">
        <f>D84+F84+H84</f>
        <v>204</v>
      </c>
      <c r="P84" s="388">
        <v>0</v>
      </c>
      <c r="S84" s="341">
        <v>8</v>
      </c>
      <c r="T84" s="341">
        <v>74</v>
      </c>
      <c r="U84" s="341">
        <v>3</v>
      </c>
      <c r="V84" s="341">
        <v>91</v>
      </c>
      <c r="W84" s="388">
        <f>R84+T84+V84</f>
        <v>165</v>
      </c>
      <c r="X84" s="397"/>
      <c r="Y84" s="397"/>
      <c r="Z84" s="397"/>
      <c r="AA84" s="397"/>
      <c r="AB84" s="397"/>
      <c r="AC84" s="397"/>
      <c r="AD84" s="397">
        <v>6</v>
      </c>
      <c r="AE84" s="397">
        <v>84</v>
      </c>
      <c r="AF84" s="397">
        <v>3</v>
      </c>
      <c r="AG84" s="397">
        <v>90</v>
      </c>
      <c r="AH84" s="397">
        <v>2</v>
      </c>
      <c r="AI84" s="397">
        <v>95</v>
      </c>
      <c r="AJ84" s="388">
        <f>AE84+AG84+AI84</f>
        <v>269</v>
      </c>
      <c r="AK84" s="397">
        <v>11</v>
      </c>
      <c r="AL84" s="397">
        <v>70</v>
      </c>
      <c r="AM84" s="397">
        <v>1</v>
      </c>
      <c r="AN84" s="397">
        <v>100</v>
      </c>
      <c r="AO84" s="388">
        <f t="shared" si="24"/>
        <v>170</v>
      </c>
      <c r="AV84" s="388"/>
      <c r="AZ84" s="373"/>
      <c r="BA84" s="394"/>
      <c r="BG84" s="373"/>
      <c r="BH84" s="373"/>
      <c r="BI84" s="394"/>
      <c r="BJ84" s="391">
        <f t="shared" si="25"/>
        <v>808</v>
      </c>
      <c r="BK84" s="397"/>
      <c r="BL84" s="382"/>
    </row>
    <row r="85" spans="1:64" ht="15">
      <c r="A85" s="341">
        <v>3</v>
      </c>
      <c r="B85" s="341" t="s">
        <v>527</v>
      </c>
      <c r="C85" s="382">
        <v>10</v>
      </c>
      <c r="D85" s="341">
        <v>72</v>
      </c>
      <c r="I85" s="388">
        <f>D85+F85+H85</f>
        <v>72</v>
      </c>
      <c r="P85" s="388">
        <v>0</v>
      </c>
      <c r="Q85" s="341">
        <v>4</v>
      </c>
      <c r="R85" s="341">
        <v>90</v>
      </c>
      <c r="S85" s="341">
        <v>2</v>
      </c>
      <c r="T85" s="341">
        <v>95</v>
      </c>
      <c r="U85" s="341">
        <v>3</v>
      </c>
      <c r="V85" s="341">
        <v>91</v>
      </c>
      <c r="W85" s="388">
        <f>R85+T85+V85</f>
        <v>276</v>
      </c>
      <c r="AJ85" s="388">
        <f>AE85+AG85+AI85</f>
        <v>0</v>
      </c>
      <c r="AK85" s="341">
        <v>1</v>
      </c>
      <c r="AL85" s="341">
        <v>100</v>
      </c>
      <c r="AM85" s="341">
        <v>1</v>
      </c>
      <c r="AN85" s="341">
        <v>100</v>
      </c>
      <c r="AO85" s="388">
        <f t="shared" si="24"/>
        <v>200</v>
      </c>
      <c r="AV85" s="388"/>
      <c r="AZ85" s="373"/>
      <c r="BA85" s="394"/>
      <c r="BB85" s="341">
        <v>3</v>
      </c>
      <c r="BC85" s="341">
        <v>93</v>
      </c>
      <c r="BG85" s="373"/>
      <c r="BH85" s="373">
        <f>BC85</f>
        <v>93</v>
      </c>
      <c r="BI85" s="394"/>
      <c r="BJ85" s="391">
        <f t="shared" si="25"/>
        <v>641</v>
      </c>
      <c r="BK85" s="397"/>
      <c r="BL85" s="382"/>
    </row>
    <row r="86" spans="1:64" ht="15">
      <c r="A86" s="341">
        <v>4</v>
      </c>
      <c r="B86" s="341" t="s">
        <v>528</v>
      </c>
      <c r="C86" s="382">
        <v>20</v>
      </c>
      <c r="D86" s="341">
        <v>52</v>
      </c>
      <c r="E86" s="341">
        <v>16</v>
      </c>
      <c r="F86" s="341">
        <v>58</v>
      </c>
      <c r="G86" s="341">
        <v>5</v>
      </c>
      <c r="H86" s="341">
        <v>84</v>
      </c>
      <c r="I86" s="388">
        <f>D86+F86+H86</f>
        <v>194</v>
      </c>
      <c r="P86" s="388">
        <v>0</v>
      </c>
      <c r="Q86" s="341">
        <v>13</v>
      </c>
      <c r="R86" s="341">
        <v>66</v>
      </c>
      <c r="S86" s="341">
        <v>5</v>
      </c>
      <c r="T86" s="341">
        <v>83</v>
      </c>
      <c r="U86" s="341">
        <v>3</v>
      </c>
      <c r="V86" s="341">
        <v>91</v>
      </c>
      <c r="W86" s="388">
        <f>R86+T86+V86</f>
        <v>240</v>
      </c>
      <c r="AJ86" s="388">
        <f>AE86+AG86+AI86</f>
        <v>0</v>
      </c>
      <c r="AK86" s="341">
        <v>6</v>
      </c>
      <c r="AL86" s="341">
        <v>84</v>
      </c>
      <c r="AM86" s="341">
        <v>1</v>
      </c>
      <c r="AN86" s="341">
        <v>100</v>
      </c>
      <c r="AO86" s="388">
        <f t="shared" si="24"/>
        <v>184</v>
      </c>
      <c r="AV86" s="388"/>
      <c r="AZ86" s="373"/>
      <c r="BA86" s="394"/>
      <c r="BG86" s="373"/>
      <c r="BH86" s="373"/>
      <c r="BI86" s="394"/>
      <c r="BJ86" s="391">
        <f t="shared" si="25"/>
        <v>618</v>
      </c>
      <c r="BK86" s="397"/>
      <c r="BL86" s="382"/>
    </row>
    <row r="87" spans="1:64" ht="15">
      <c r="A87" s="341">
        <v>5</v>
      </c>
      <c r="B87" s="341" t="s">
        <v>529</v>
      </c>
      <c r="C87" s="382">
        <v>23</v>
      </c>
      <c r="D87" s="341">
        <v>46</v>
      </c>
      <c r="E87" s="341">
        <v>9</v>
      </c>
      <c r="F87" s="341">
        <v>72</v>
      </c>
      <c r="G87" s="341">
        <v>5</v>
      </c>
      <c r="H87" s="341">
        <v>84</v>
      </c>
      <c r="I87" s="388">
        <f>D87+F87+H87</f>
        <v>202</v>
      </c>
      <c r="P87" s="388">
        <v>0</v>
      </c>
      <c r="Q87" s="341">
        <v>17</v>
      </c>
      <c r="R87" s="341">
        <v>58</v>
      </c>
      <c r="S87" s="341">
        <v>5</v>
      </c>
      <c r="T87" s="341">
        <v>83</v>
      </c>
      <c r="W87" s="388">
        <f>R87+T87+V87</f>
        <v>141</v>
      </c>
      <c r="AJ87" s="388">
        <f>AE87+AG87</f>
        <v>0</v>
      </c>
      <c r="AO87" s="388">
        <f t="shared" si="24"/>
        <v>0</v>
      </c>
      <c r="AV87" s="388"/>
      <c r="AZ87" s="373"/>
      <c r="BA87" s="394"/>
      <c r="BB87" s="341">
        <v>6</v>
      </c>
      <c r="BC87" s="341">
        <v>84</v>
      </c>
      <c r="BG87" s="373"/>
      <c r="BH87" s="373">
        <f>BC87</f>
        <v>84</v>
      </c>
      <c r="BI87" s="394"/>
      <c r="BJ87" s="391">
        <f t="shared" si="25"/>
        <v>427</v>
      </c>
      <c r="BK87" s="397"/>
      <c r="BL87" s="382"/>
    </row>
    <row r="88" spans="1:64" ht="15">
      <c r="A88" s="341">
        <v>6</v>
      </c>
      <c r="B88" s="341" t="s">
        <v>530</v>
      </c>
      <c r="C88" s="382"/>
      <c r="I88" s="388"/>
      <c r="P88" s="388">
        <v>0</v>
      </c>
      <c r="W88" s="388">
        <v>0</v>
      </c>
      <c r="AD88" s="341">
        <v>4</v>
      </c>
      <c r="AE88" s="341">
        <v>90</v>
      </c>
      <c r="AF88" s="341">
        <v>3</v>
      </c>
      <c r="AG88" s="341">
        <v>90</v>
      </c>
      <c r="AH88" s="341">
        <v>2</v>
      </c>
      <c r="AI88" s="341">
        <v>95</v>
      </c>
      <c r="AJ88" s="388">
        <f>AE88+AG88+AI88</f>
        <v>275</v>
      </c>
      <c r="AK88" s="397">
        <v>14</v>
      </c>
      <c r="AL88" s="397">
        <v>64</v>
      </c>
      <c r="AO88" s="388">
        <f t="shared" si="24"/>
        <v>64</v>
      </c>
      <c r="AV88" s="388"/>
      <c r="AZ88" s="373"/>
      <c r="BA88" s="394"/>
      <c r="BG88" s="373"/>
      <c r="BH88" s="373"/>
      <c r="BI88" s="394"/>
      <c r="BJ88" s="391">
        <f t="shared" si="25"/>
        <v>339</v>
      </c>
      <c r="BK88" s="397"/>
      <c r="BL88" s="382"/>
    </row>
    <row r="89" spans="1:64" ht="15">
      <c r="A89" s="341">
        <v>7</v>
      </c>
      <c r="B89" s="341" t="s">
        <v>531</v>
      </c>
      <c r="C89" s="382">
        <v>31</v>
      </c>
      <c r="D89" s="341">
        <v>30</v>
      </c>
      <c r="E89" s="341">
        <v>19</v>
      </c>
      <c r="F89" s="341">
        <v>52</v>
      </c>
      <c r="I89" s="388">
        <f aca="true" t="shared" si="26" ref="I89:I97">D89+F89+H89</f>
        <v>82</v>
      </c>
      <c r="P89" s="388">
        <v>0</v>
      </c>
      <c r="W89" s="388">
        <f aca="true" t="shared" si="27" ref="W89:W97">R89+T89+V89</f>
        <v>0</v>
      </c>
      <c r="AD89" s="341">
        <v>11</v>
      </c>
      <c r="AE89" s="341">
        <v>70</v>
      </c>
      <c r="AF89" s="341">
        <v>6</v>
      </c>
      <c r="AG89" s="341">
        <v>80</v>
      </c>
      <c r="AH89" s="341">
        <v>2</v>
      </c>
      <c r="AI89" s="341">
        <v>95</v>
      </c>
      <c r="AJ89" s="388">
        <f>AE89+AG89+AI89</f>
        <v>245</v>
      </c>
      <c r="AO89" s="388">
        <f t="shared" si="24"/>
        <v>0</v>
      </c>
      <c r="AV89" s="388"/>
      <c r="AZ89" s="373"/>
      <c r="BA89" s="394"/>
      <c r="BG89" s="373"/>
      <c r="BH89" s="373"/>
      <c r="BI89" s="394"/>
      <c r="BJ89" s="391">
        <f t="shared" si="25"/>
        <v>327</v>
      </c>
      <c r="BK89" s="397"/>
      <c r="BL89" s="382"/>
    </row>
    <row r="90" spans="1:64" ht="15">
      <c r="A90" s="341">
        <v>8</v>
      </c>
      <c r="B90" s="341" t="s">
        <v>532</v>
      </c>
      <c r="C90" s="382"/>
      <c r="I90" s="388">
        <f t="shared" si="26"/>
        <v>0</v>
      </c>
      <c r="P90" s="388">
        <v>0</v>
      </c>
      <c r="W90" s="388">
        <f t="shared" si="27"/>
        <v>0</v>
      </c>
      <c r="X90" s="341">
        <v>1</v>
      </c>
      <c r="Y90" s="341">
        <v>100</v>
      </c>
      <c r="Z90" s="341">
        <v>1</v>
      </c>
      <c r="AA90" s="341">
        <v>100</v>
      </c>
      <c r="AB90" s="341">
        <v>2</v>
      </c>
      <c r="AC90" s="341">
        <v>95</v>
      </c>
      <c r="AJ90" s="388">
        <f>Y90+AA90+AC90</f>
        <v>295</v>
      </c>
      <c r="AO90" s="388">
        <f t="shared" si="24"/>
        <v>0</v>
      </c>
      <c r="AV90" s="388"/>
      <c r="AZ90" s="373"/>
      <c r="BA90" s="394"/>
      <c r="BG90" s="373"/>
      <c r="BH90" s="373"/>
      <c r="BI90" s="394"/>
      <c r="BJ90" s="391">
        <f t="shared" si="25"/>
        <v>295</v>
      </c>
      <c r="BK90" s="397"/>
      <c r="BL90" s="382"/>
    </row>
    <row r="91" spans="1:64" ht="15">
      <c r="A91" s="341">
        <v>9</v>
      </c>
      <c r="B91" s="341" t="s">
        <v>533</v>
      </c>
      <c r="C91" s="382"/>
      <c r="I91" s="388">
        <f t="shared" si="26"/>
        <v>0</v>
      </c>
      <c r="P91" s="388">
        <v>0</v>
      </c>
      <c r="W91" s="388">
        <f t="shared" si="27"/>
        <v>0</v>
      </c>
      <c r="X91" s="341">
        <v>11</v>
      </c>
      <c r="Y91" s="341">
        <v>70</v>
      </c>
      <c r="Z91" s="341">
        <v>1</v>
      </c>
      <c r="AA91" s="341">
        <v>100</v>
      </c>
      <c r="AB91" s="341">
        <v>2</v>
      </c>
      <c r="AC91" s="341">
        <v>95</v>
      </c>
      <c r="AJ91" s="388">
        <f>Y91+AA91+AC91</f>
        <v>265</v>
      </c>
      <c r="AO91" s="388">
        <f t="shared" si="24"/>
        <v>0</v>
      </c>
      <c r="AV91" s="388"/>
      <c r="AZ91" s="373"/>
      <c r="BA91" s="394"/>
      <c r="BG91" s="373"/>
      <c r="BH91" s="373"/>
      <c r="BI91" s="394"/>
      <c r="BJ91" s="391">
        <f t="shared" si="25"/>
        <v>265</v>
      </c>
      <c r="BK91" s="397"/>
      <c r="BL91" s="382"/>
    </row>
    <row r="92" spans="1:64" ht="15">
      <c r="A92" s="341">
        <v>10</v>
      </c>
      <c r="B92" s="341" t="s">
        <v>534</v>
      </c>
      <c r="C92" s="382">
        <v>37</v>
      </c>
      <c r="D92" s="341">
        <v>22</v>
      </c>
      <c r="E92" s="341">
        <v>19</v>
      </c>
      <c r="F92" s="341">
        <v>52</v>
      </c>
      <c r="I92" s="388">
        <f t="shared" si="26"/>
        <v>74</v>
      </c>
      <c r="P92" s="388">
        <v>0</v>
      </c>
      <c r="Q92" s="341">
        <v>16</v>
      </c>
      <c r="R92" s="341">
        <v>60</v>
      </c>
      <c r="W92" s="388">
        <f t="shared" si="27"/>
        <v>60</v>
      </c>
      <c r="AF92" s="341">
        <v>6</v>
      </c>
      <c r="AG92" s="341">
        <v>80</v>
      </c>
      <c r="AJ92" s="388">
        <f>AE92+AG92+AI92</f>
        <v>80</v>
      </c>
      <c r="AO92" s="388">
        <f t="shared" si="24"/>
        <v>0</v>
      </c>
      <c r="AV92" s="388"/>
      <c r="AZ92" s="373"/>
      <c r="BA92" s="394"/>
      <c r="BG92" s="373"/>
      <c r="BH92" s="373"/>
      <c r="BI92" s="394"/>
      <c r="BJ92" s="391">
        <f t="shared" si="25"/>
        <v>214</v>
      </c>
      <c r="BK92" s="397"/>
      <c r="BL92" s="382"/>
    </row>
    <row r="93" spans="1:64" ht="15">
      <c r="A93" s="341">
        <v>11</v>
      </c>
      <c r="B93" s="341" t="s">
        <v>221</v>
      </c>
      <c r="C93" s="382"/>
      <c r="I93" s="388">
        <f t="shared" si="26"/>
        <v>0</v>
      </c>
      <c r="P93" s="388">
        <v>0</v>
      </c>
      <c r="Q93" s="341">
        <v>7</v>
      </c>
      <c r="R93" s="341">
        <v>81</v>
      </c>
      <c r="S93" s="341">
        <v>2</v>
      </c>
      <c r="T93" s="341">
        <v>95</v>
      </c>
      <c r="W93" s="388">
        <f t="shared" si="27"/>
        <v>176</v>
      </c>
      <c r="AJ93" s="388">
        <f>Y93+AA93+AC93</f>
        <v>0</v>
      </c>
      <c r="AO93" s="388">
        <f t="shared" si="24"/>
        <v>0</v>
      </c>
      <c r="AV93" s="388"/>
      <c r="AZ93" s="373"/>
      <c r="BA93" s="394"/>
      <c r="BG93" s="373"/>
      <c r="BH93" s="373"/>
      <c r="BI93" s="394"/>
      <c r="BJ93" s="391">
        <f t="shared" si="25"/>
        <v>176</v>
      </c>
      <c r="BK93" s="397"/>
      <c r="BL93" s="382"/>
    </row>
    <row r="94" spans="1:64" ht="15">
      <c r="A94" s="341">
        <v>12</v>
      </c>
      <c r="B94" s="341" t="s">
        <v>535</v>
      </c>
      <c r="C94" s="382"/>
      <c r="I94" s="388">
        <f t="shared" si="26"/>
        <v>0</v>
      </c>
      <c r="P94" s="388">
        <v>0</v>
      </c>
      <c r="W94" s="388">
        <f t="shared" si="27"/>
        <v>0</v>
      </c>
      <c r="X94" s="341">
        <v>9</v>
      </c>
      <c r="Y94" s="341">
        <v>75</v>
      </c>
      <c r="AB94" s="341">
        <v>2</v>
      </c>
      <c r="AC94" s="341">
        <v>95</v>
      </c>
      <c r="AJ94" s="388">
        <f>Y94+AA94+AC94</f>
        <v>170</v>
      </c>
      <c r="AO94" s="388">
        <f t="shared" si="24"/>
        <v>0</v>
      </c>
      <c r="AV94" s="388"/>
      <c r="AZ94" s="373"/>
      <c r="BA94" s="394"/>
      <c r="BG94" s="373"/>
      <c r="BH94" s="373"/>
      <c r="BI94" s="394"/>
      <c r="BJ94" s="391">
        <f t="shared" si="25"/>
        <v>170</v>
      </c>
      <c r="BK94" s="397"/>
      <c r="BL94" s="382"/>
    </row>
    <row r="95" spans="1:64" ht="15">
      <c r="A95" s="341">
        <v>13</v>
      </c>
      <c r="B95" s="341" t="s">
        <v>536</v>
      </c>
      <c r="C95" s="382"/>
      <c r="I95" s="388">
        <f t="shared" si="26"/>
        <v>0</v>
      </c>
      <c r="P95" s="388">
        <v>0</v>
      </c>
      <c r="W95" s="388">
        <f t="shared" si="27"/>
        <v>0</v>
      </c>
      <c r="AD95" s="341">
        <v>9</v>
      </c>
      <c r="AE95" s="341">
        <v>75</v>
      </c>
      <c r="AF95" s="341">
        <v>3</v>
      </c>
      <c r="AG95" s="341">
        <v>90</v>
      </c>
      <c r="AJ95" s="388">
        <f>AE95+AG95</f>
        <v>165</v>
      </c>
      <c r="AO95" s="388">
        <f t="shared" si="24"/>
        <v>0</v>
      </c>
      <c r="AV95" s="388"/>
      <c r="AZ95" s="373"/>
      <c r="BA95" s="394"/>
      <c r="BG95" s="373"/>
      <c r="BH95" s="373"/>
      <c r="BI95" s="394"/>
      <c r="BJ95" s="391">
        <f t="shared" si="25"/>
        <v>165</v>
      </c>
      <c r="BK95" s="397"/>
      <c r="BL95" s="382"/>
    </row>
    <row r="96" spans="1:64" ht="15">
      <c r="A96" s="341">
        <v>14</v>
      </c>
      <c r="B96" s="341" t="s">
        <v>537</v>
      </c>
      <c r="C96" s="382"/>
      <c r="I96" s="388">
        <f t="shared" si="26"/>
        <v>0</v>
      </c>
      <c r="P96" s="388">
        <v>0</v>
      </c>
      <c r="W96" s="388">
        <f t="shared" si="27"/>
        <v>0</v>
      </c>
      <c r="X96" s="341">
        <v>27</v>
      </c>
      <c r="Y96" s="341">
        <v>38</v>
      </c>
      <c r="AB96" s="341">
        <v>2</v>
      </c>
      <c r="AC96" s="341">
        <v>95</v>
      </c>
      <c r="AJ96" s="388">
        <f>Y96+AC96</f>
        <v>133</v>
      </c>
      <c r="AO96" s="388">
        <f t="shared" si="24"/>
        <v>0</v>
      </c>
      <c r="AV96" s="388"/>
      <c r="AZ96" s="373"/>
      <c r="BA96" s="394"/>
      <c r="BG96" s="373"/>
      <c r="BH96" s="373"/>
      <c r="BI96" s="394"/>
      <c r="BJ96" s="391">
        <f t="shared" si="25"/>
        <v>133</v>
      </c>
      <c r="BK96" s="397"/>
      <c r="BL96" s="382"/>
    </row>
    <row r="97" spans="1:64" ht="15">
      <c r="A97" s="341">
        <v>15</v>
      </c>
      <c r="B97" s="341" t="s">
        <v>538</v>
      </c>
      <c r="C97" s="382"/>
      <c r="I97" s="388">
        <f t="shared" si="26"/>
        <v>0</v>
      </c>
      <c r="P97" s="388">
        <v>0</v>
      </c>
      <c r="W97" s="388">
        <f t="shared" si="27"/>
        <v>0</v>
      </c>
      <c r="AD97" s="341">
        <v>14</v>
      </c>
      <c r="AE97" s="341">
        <v>64</v>
      </c>
      <c r="AJ97" s="388">
        <f>AE97+AG97+AI97</f>
        <v>64</v>
      </c>
      <c r="AK97" s="341">
        <v>13</v>
      </c>
      <c r="AL97" s="341">
        <v>66</v>
      </c>
      <c r="AO97" s="388">
        <f t="shared" si="24"/>
        <v>66</v>
      </c>
      <c r="AV97" s="388"/>
      <c r="AZ97" s="373"/>
      <c r="BA97" s="394"/>
      <c r="BG97" s="373"/>
      <c r="BH97" s="373"/>
      <c r="BI97" s="394"/>
      <c r="BJ97" s="391">
        <f t="shared" si="25"/>
        <v>130</v>
      </c>
      <c r="BK97" s="397"/>
      <c r="BL97" s="382"/>
    </row>
    <row r="98" spans="1:64" ht="15.75" thickBot="1">
      <c r="A98" s="406"/>
      <c r="B98" s="404" t="s">
        <v>451</v>
      </c>
      <c r="C98" s="405"/>
      <c r="D98" s="406">
        <f>SUM(D83:D97)</f>
        <v>284</v>
      </c>
      <c r="E98" s="406"/>
      <c r="F98" s="406">
        <f>SUM(F83:F97)</f>
        <v>364</v>
      </c>
      <c r="G98" s="406"/>
      <c r="H98" s="407">
        <f>SUM(H83:H97)</f>
        <v>336</v>
      </c>
      <c r="I98" s="408">
        <f>SUM(I83:I97)</f>
        <v>984</v>
      </c>
      <c r="J98" s="403"/>
      <c r="K98" s="406">
        <f>SUM(K83:K97)</f>
        <v>0</v>
      </c>
      <c r="L98" s="406"/>
      <c r="M98" s="406">
        <f>SUM(M83:M97)</f>
        <v>0</v>
      </c>
      <c r="N98" s="406"/>
      <c r="O98" s="407">
        <f>SUM(O83:O97)</f>
        <v>0</v>
      </c>
      <c r="P98" s="408">
        <f>SUM(P83:P97)</f>
        <v>0</v>
      </c>
      <c r="Q98" s="403"/>
      <c r="R98" s="406">
        <f>SUM(R83:R97)</f>
        <v>436</v>
      </c>
      <c r="S98" s="406"/>
      <c r="T98" s="406">
        <f>SUM(T83:T97)</f>
        <v>504</v>
      </c>
      <c r="U98" s="406"/>
      <c r="V98" s="407">
        <f>SUM(V83:V97)</f>
        <v>364</v>
      </c>
      <c r="W98" s="408">
        <f>SUM(W83:W97)</f>
        <v>1304</v>
      </c>
      <c r="X98" s="403"/>
      <c r="Y98" s="406">
        <f>SUM(Y82:Y97)</f>
        <v>283</v>
      </c>
      <c r="Z98" s="406"/>
      <c r="AA98" s="406">
        <f>SUM(AA82:AA97)</f>
        <v>200</v>
      </c>
      <c r="AB98" s="406"/>
      <c r="AC98" s="406">
        <f>SUM(AC82:AC97)</f>
        <v>380</v>
      </c>
      <c r="AD98" s="406"/>
      <c r="AE98" s="406">
        <f>SUM(AE82:AE97)</f>
        <v>464</v>
      </c>
      <c r="AF98" s="406"/>
      <c r="AG98" s="406">
        <f>SUM(AG82:AG97)</f>
        <v>520</v>
      </c>
      <c r="AH98" s="406"/>
      <c r="AI98" s="407">
        <f>SUM(AI82:AI97)</f>
        <v>380</v>
      </c>
      <c r="AJ98" s="408">
        <f>Y98+AA98+AC98+AE98+AG98+AI98</f>
        <v>2227</v>
      </c>
      <c r="AK98" s="403"/>
      <c r="AL98" s="406">
        <f>SUM(AL82:AL97)</f>
        <v>459</v>
      </c>
      <c r="AM98" s="406"/>
      <c r="AN98" s="407">
        <f>SUM(AN82:AN97)</f>
        <v>400</v>
      </c>
      <c r="AO98" s="408">
        <f>SUM(AO83:AO97)</f>
        <v>859</v>
      </c>
      <c r="AP98" s="403"/>
      <c r="AQ98" s="406">
        <f>SUM(AQ83:AQ97)</f>
        <v>0</v>
      </c>
      <c r="AR98" s="406"/>
      <c r="AS98" s="406">
        <f>SUM(AS83:AS97)</f>
        <v>0</v>
      </c>
      <c r="AT98" s="406"/>
      <c r="AU98" s="407">
        <f>SUM(AU83:AU97)</f>
        <v>0</v>
      </c>
      <c r="AV98" s="408">
        <f>SUM(AV83:AV97)</f>
        <v>0</v>
      </c>
      <c r="AW98" s="426"/>
      <c r="AX98" s="427"/>
      <c r="AY98" s="427"/>
      <c r="AZ98" s="427"/>
      <c r="BA98" s="410"/>
      <c r="BB98" s="429"/>
      <c r="BC98" s="427"/>
      <c r="BD98" s="427"/>
      <c r="BE98" s="427"/>
      <c r="BF98" s="427"/>
      <c r="BG98" s="427"/>
      <c r="BH98" s="410"/>
      <c r="BI98" s="430"/>
      <c r="BJ98" s="412">
        <f t="shared" si="25"/>
        <v>5374</v>
      </c>
      <c r="BK98" s="439">
        <v>4</v>
      </c>
      <c r="BL98" s="382"/>
    </row>
    <row r="99" spans="1:63" ht="15.75" thickBot="1">
      <c r="A99" s="343"/>
      <c r="B99" s="343" t="s">
        <v>440</v>
      </c>
      <c r="C99" s="432" t="s">
        <v>441</v>
      </c>
      <c r="D99" s="433"/>
      <c r="E99" s="433"/>
      <c r="F99" s="433"/>
      <c r="G99" s="433"/>
      <c r="H99" s="433"/>
      <c r="I99" s="434"/>
      <c r="J99" s="347" t="s">
        <v>442</v>
      </c>
      <c r="K99" s="348"/>
      <c r="L99" s="348"/>
      <c r="M99" s="348"/>
      <c r="N99" s="348"/>
      <c r="O99" s="348"/>
      <c r="P99" s="349"/>
      <c r="Q99" s="350" t="s">
        <v>443</v>
      </c>
      <c r="R99" s="348"/>
      <c r="S99" s="348"/>
      <c r="T99" s="348"/>
      <c r="U99" s="348"/>
      <c r="V99" s="348"/>
      <c r="W99" s="349"/>
      <c r="X99" s="351" t="s">
        <v>444</v>
      </c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3"/>
      <c r="AK99" s="350" t="s">
        <v>445</v>
      </c>
      <c r="AL99" s="348"/>
      <c r="AM99" s="348"/>
      <c r="AN99" s="348"/>
      <c r="AO99" s="349"/>
      <c r="AP99" s="351" t="s">
        <v>442</v>
      </c>
      <c r="AQ99" s="352"/>
      <c r="AR99" s="352"/>
      <c r="AS99" s="352"/>
      <c r="AT99" s="352"/>
      <c r="AU99" s="352"/>
      <c r="AV99" s="353"/>
      <c r="AW99" s="344" t="s">
        <v>446</v>
      </c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6"/>
      <c r="BJ99" s="354" t="s">
        <v>447</v>
      </c>
      <c r="BK99" s="355" t="s">
        <v>0</v>
      </c>
    </row>
    <row r="100" spans="3:63" ht="15">
      <c r="C100" s="356" t="s">
        <v>448</v>
      </c>
      <c r="D100" s="357"/>
      <c r="E100" s="356" t="s">
        <v>449</v>
      </c>
      <c r="F100" s="357"/>
      <c r="G100" s="356" t="s">
        <v>450</v>
      </c>
      <c r="H100" s="357"/>
      <c r="I100" s="358" t="s">
        <v>451</v>
      </c>
      <c r="J100" s="359" t="s">
        <v>452</v>
      </c>
      <c r="K100" s="360"/>
      <c r="L100" s="359" t="s">
        <v>453</v>
      </c>
      <c r="M100" s="360"/>
      <c r="N100" s="359" t="s">
        <v>454</v>
      </c>
      <c r="O100" s="360"/>
      <c r="P100" s="361" t="s">
        <v>451</v>
      </c>
      <c r="Q100" s="356" t="s">
        <v>448</v>
      </c>
      <c r="R100" s="357"/>
      <c r="S100" s="356" t="s">
        <v>449</v>
      </c>
      <c r="T100" s="357"/>
      <c r="U100" s="356" t="s">
        <v>450</v>
      </c>
      <c r="V100" s="357"/>
      <c r="W100" s="362" t="s">
        <v>451</v>
      </c>
      <c r="X100" s="356" t="s">
        <v>448</v>
      </c>
      <c r="Y100" s="357"/>
      <c r="Z100" s="356" t="s">
        <v>449</v>
      </c>
      <c r="AA100" s="357"/>
      <c r="AB100" s="356" t="s">
        <v>450</v>
      </c>
      <c r="AC100" s="357"/>
      <c r="AD100" s="356" t="s">
        <v>448</v>
      </c>
      <c r="AE100" s="357"/>
      <c r="AF100" s="356" t="s">
        <v>449</v>
      </c>
      <c r="AG100" s="357"/>
      <c r="AH100" s="356" t="s">
        <v>450</v>
      </c>
      <c r="AI100" s="357"/>
      <c r="AJ100" s="363" t="s">
        <v>451</v>
      </c>
      <c r="AK100" s="356" t="s">
        <v>448</v>
      </c>
      <c r="AL100" s="357"/>
      <c r="AM100" s="356" t="s">
        <v>450</v>
      </c>
      <c r="AN100" s="357"/>
      <c r="AO100" s="358" t="s">
        <v>451</v>
      </c>
      <c r="AP100" s="359" t="s">
        <v>452</v>
      </c>
      <c r="AQ100" s="360"/>
      <c r="AR100" s="359" t="s">
        <v>453</v>
      </c>
      <c r="AS100" s="360"/>
      <c r="AT100" s="359" t="s">
        <v>454</v>
      </c>
      <c r="AU100" s="360"/>
      <c r="AV100" s="364"/>
      <c r="AW100" s="365" t="s">
        <v>452</v>
      </c>
      <c r="AX100" s="366"/>
      <c r="AY100" s="366"/>
      <c r="AZ100" s="366"/>
      <c r="BA100" s="367"/>
      <c r="BB100" s="368" t="s">
        <v>453</v>
      </c>
      <c r="BC100" s="369"/>
      <c r="BD100" s="369"/>
      <c r="BE100" s="369"/>
      <c r="BF100" s="369"/>
      <c r="BG100" s="369"/>
      <c r="BH100" s="370"/>
      <c r="BI100" s="354" t="s">
        <v>455</v>
      </c>
      <c r="BJ100" s="371"/>
      <c r="BK100" s="372"/>
    </row>
    <row r="101" spans="3:64" ht="15">
      <c r="C101" s="361" t="s">
        <v>456</v>
      </c>
      <c r="D101" s="361" t="s">
        <v>457</v>
      </c>
      <c r="E101" s="361" t="s">
        <v>456</v>
      </c>
      <c r="F101" s="361" t="s">
        <v>457</v>
      </c>
      <c r="G101" s="361" t="s">
        <v>456</v>
      </c>
      <c r="H101" s="361" t="s">
        <v>457</v>
      </c>
      <c r="I101" s="373"/>
      <c r="J101" s="361" t="s">
        <v>456</v>
      </c>
      <c r="K101" s="361" t="s">
        <v>457</v>
      </c>
      <c r="L101" s="361" t="s">
        <v>456</v>
      </c>
      <c r="M101" s="361" t="s">
        <v>457</v>
      </c>
      <c r="N101" s="361" t="s">
        <v>456</v>
      </c>
      <c r="O101" s="361" t="s">
        <v>457</v>
      </c>
      <c r="P101" s="358"/>
      <c r="Q101" s="374" t="s">
        <v>456</v>
      </c>
      <c r="R101" s="361" t="s">
        <v>457</v>
      </c>
      <c r="S101" s="374" t="s">
        <v>456</v>
      </c>
      <c r="T101" s="361" t="s">
        <v>457</v>
      </c>
      <c r="U101" s="374" t="s">
        <v>456</v>
      </c>
      <c r="V101" s="361" t="s">
        <v>457</v>
      </c>
      <c r="W101" s="373"/>
      <c r="X101" s="374" t="s">
        <v>456</v>
      </c>
      <c r="Y101" s="375" t="s">
        <v>457</v>
      </c>
      <c r="Z101" s="374" t="s">
        <v>456</v>
      </c>
      <c r="AA101" s="361" t="s">
        <v>457</v>
      </c>
      <c r="AB101" s="374" t="s">
        <v>456</v>
      </c>
      <c r="AC101" s="361" t="s">
        <v>457</v>
      </c>
      <c r="AD101" s="374" t="s">
        <v>456</v>
      </c>
      <c r="AE101" s="361" t="s">
        <v>457</v>
      </c>
      <c r="AF101" s="374" t="s">
        <v>456</v>
      </c>
      <c r="AG101" s="361" t="s">
        <v>457</v>
      </c>
      <c r="AH101" s="374" t="s">
        <v>456</v>
      </c>
      <c r="AI101" s="361" t="s">
        <v>457</v>
      </c>
      <c r="AJ101" s="358"/>
      <c r="AK101" s="374" t="s">
        <v>456</v>
      </c>
      <c r="AL101" s="375" t="s">
        <v>457</v>
      </c>
      <c r="AM101" s="374" t="s">
        <v>456</v>
      </c>
      <c r="AN101" s="361" t="s">
        <v>457</v>
      </c>
      <c r="AO101" s="373"/>
      <c r="AP101" s="374" t="s">
        <v>456</v>
      </c>
      <c r="AQ101" s="361" t="s">
        <v>457</v>
      </c>
      <c r="AR101" s="374" t="s">
        <v>456</v>
      </c>
      <c r="AS101" s="361" t="s">
        <v>457</v>
      </c>
      <c r="AT101" s="374" t="s">
        <v>456</v>
      </c>
      <c r="AU101" s="361" t="s">
        <v>457</v>
      </c>
      <c r="AV101" s="376" t="s">
        <v>451</v>
      </c>
      <c r="AW101" s="377" t="s">
        <v>448</v>
      </c>
      <c r="AX101" s="378"/>
      <c r="AY101" s="379" t="s">
        <v>449</v>
      </c>
      <c r="AZ101" s="379"/>
      <c r="BA101" s="380" t="s">
        <v>451</v>
      </c>
      <c r="BB101" s="356" t="s">
        <v>448</v>
      </c>
      <c r="BC101" s="357"/>
      <c r="BD101" s="379" t="s">
        <v>449</v>
      </c>
      <c r="BE101" s="379"/>
      <c r="BF101" s="356" t="s">
        <v>450</v>
      </c>
      <c r="BG101" s="357"/>
      <c r="BH101" s="380" t="s">
        <v>451</v>
      </c>
      <c r="BI101" s="371"/>
      <c r="BJ101" s="371"/>
      <c r="BK101" s="381"/>
      <c r="BL101" s="382"/>
    </row>
    <row r="102" spans="1:64" ht="15">
      <c r="A102" s="38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436"/>
      <c r="AX102" s="436"/>
      <c r="AY102" s="436"/>
      <c r="AZ102" s="357"/>
      <c r="BA102" s="385"/>
      <c r="BB102" s="437"/>
      <c r="BC102" s="383"/>
      <c r="BD102" s="383"/>
      <c r="BE102" s="383"/>
      <c r="BF102" s="383"/>
      <c r="BG102" s="438"/>
      <c r="BH102" s="385"/>
      <c r="BI102" s="386"/>
      <c r="BJ102" s="386"/>
      <c r="BK102" s="377"/>
      <c r="BL102" s="382"/>
    </row>
    <row r="103" spans="1:64" ht="15">
      <c r="A103" s="341">
        <v>1</v>
      </c>
      <c r="B103" s="341" t="s">
        <v>539</v>
      </c>
      <c r="C103" s="382">
        <v>26</v>
      </c>
      <c r="D103" s="341">
        <v>40</v>
      </c>
      <c r="E103" s="341">
        <v>15</v>
      </c>
      <c r="F103" s="341">
        <v>60</v>
      </c>
      <c r="I103" s="388">
        <f aca="true" t="shared" si="28" ref="I103:I111">D103+F103+H103</f>
        <v>100</v>
      </c>
      <c r="L103" s="341">
        <v>1</v>
      </c>
      <c r="M103" s="341">
        <v>100</v>
      </c>
      <c r="P103" s="388">
        <f>M103</f>
        <v>100</v>
      </c>
      <c r="Q103" s="341">
        <v>23</v>
      </c>
      <c r="R103" s="341">
        <v>46</v>
      </c>
      <c r="S103" s="341">
        <v>10</v>
      </c>
      <c r="T103" s="341">
        <v>70</v>
      </c>
      <c r="U103" s="341">
        <v>7</v>
      </c>
      <c r="V103" s="341">
        <v>78</v>
      </c>
      <c r="W103" s="388">
        <f aca="true" t="shared" si="29" ref="W103:W111">R103+T103+V103</f>
        <v>194</v>
      </c>
      <c r="AJ103" s="388">
        <f aca="true" t="shared" si="30" ref="AJ103:AJ110">AE103+AG103+AI103</f>
        <v>0</v>
      </c>
      <c r="AK103" s="341">
        <v>5</v>
      </c>
      <c r="AL103" s="341">
        <v>87</v>
      </c>
      <c r="AO103" s="388">
        <f aca="true" t="shared" si="31" ref="AO103:AO112">AL103+AN103</f>
        <v>87</v>
      </c>
      <c r="AR103" s="341">
        <v>1</v>
      </c>
      <c r="AS103" s="341">
        <v>100</v>
      </c>
      <c r="AV103" s="388">
        <f>AS103</f>
        <v>100</v>
      </c>
      <c r="AZ103" s="389"/>
      <c r="BA103" s="390"/>
      <c r="BB103" s="341">
        <v>5</v>
      </c>
      <c r="BC103" s="341">
        <v>87</v>
      </c>
      <c r="BD103" s="341">
        <v>1</v>
      </c>
      <c r="BE103" s="341">
        <v>100</v>
      </c>
      <c r="BG103" s="389"/>
      <c r="BH103" s="390">
        <f>BC103+BE103</f>
        <v>187</v>
      </c>
      <c r="BI103" s="390"/>
      <c r="BJ103" s="391">
        <f aca="true" t="shared" si="32" ref="BJ103:BJ113">I103+P103+W103+AJ103+AO103+AV103+BA103+BH103</f>
        <v>768</v>
      </c>
      <c r="BL103" s="382"/>
    </row>
    <row r="104" spans="1:64" ht="15">
      <c r="A104" s="341">
        <v>2</v>
      </c>
      <c r="B104" s="341" t="s">
        <v>540</v>
      </c>
      <c r="C104" s="382">
        <v>28</v>
      </c>
      <c r="D104" s="341">
        <v>36</v>
      </c>
      <c r="E104" s="341">
        <v>15</v>
      </c>
      <c r="F104" s="341">
        <v>60</v>
      </c>
      <c r="I104" s="388">
        <f t="shared" si="28"/>
        <v>96</v>
      </c>
      <c r="L104" s="341">
        <v>4</v>
      </c>
      <c r="M104" s="341">
        <v>90</v>
      </c>
      <c r="P104" s="388">
        <f>M104</f>
        <v>90</v>
      </c>
      <c r="Q104" s="341">
        <v>14</v>
      </c>
      <c r="R104" s="341">
        <v>64</v>
      </c>
      <c r="S104" s="341">
        <v>10</v>
      </c>
      <c r="T104" s="341">
        <v>70</v>
      </c>
      <c r="U104" s="341">
        <v>7</v>
      </c>
      <c r="V104" s="341">
        <v>78</v>
      </c>
      <c r="W104" s="388">
        <f t="shared" si="29"/>
        <v>212</v>
      </c>
      <c r="AJ104" s="388">
        <f t="shared" si="30"/>
        <v>0</v>
      </c>
      <c r="AK104" s="341">
        <v>16</v>
      </c>
      <c r="AL104" s="341">
        <v>60</v>
      </c>
      <c r="AO104" s="388">
        <f t="shared" si="31"/>
        <v>60</v>
      </c>
      <c r="AR104" s="341">
        <v>2</v>
      </c>
      <c r="AS104" s="341">
        <v>96</v>
      </c>
      <c r="AV104" s="388">
        <f>AS104</f>
        <v>96</v>
      </c>
      <c r="AZ104" s="373"/>
      <c r="BA104" s="394"/>
      <c r="BB104" s="341">
        <v>7</v>
      </c>
      <c r="BC104" s="341">
        <v>81</v>
      </c>
      <c r="BD104" s="341">
        <v>1</v>
      </c>
      <c r="BE104" s="341">
        <v>100</v>
      </c>
      <c r="BG104" s="373"/>
      <c r="BH104" s="394">
        <f>BC104+BE104</f>
        <v>181</v>
      </c>
      <c r="BI104" s="394"/>
      <c r="BJ104" s="391">
        <f t="shared" si="32"/>
        <v>735</v>
      </c>
      <c r="BL104" s="382"/>
    </row>
    <row r="105" spans="1:64" ht="15">
      <c r="A105" s="341">
        <v>3</v>
      </c>
      <c r="B105" s="341" t="s">
        <v>541</v>
      </c>
      <c r="C105" s="382"/>
      <c r="I105" s="388">
        <f t="shared" si="28"/>
        <v>0</v>
      </c>
      <c r="N105" s="341">
        <v>3</v>
      </c>
      <c r="O105" s="341">
        <v>93</v>
      </c>
      <c r="P105" s="388">
        <f>O105</f>
        <v>93</v>
      </c>
      <c r="Q105" s="341">
        <v>8</v>
      </c>
      <c r="R105" s="341">
        <v>78</v>
      </c>
      <c r="S105" s="341">
        <v>9</v>
      </c>
      <c r="T105" s="341">
        <v>72</v>
      </c>
      <c r="U105" s="341">
        <v>7</v>
      </c>
      <c r="V105" s="341">
        <v>78</v>
      </c>
      <c r="W105" s="388">
        <f t="shared" si="29"/>
        <v>228</v>
      </c>
      <c r="AD105" s="341">
        <v>5</v>
      </c>
      <c r="AE105" s="341">
        <v>87</v>
      </c>
      <c r="AF105" s="341">
        <v>2</v>
      </c>
      <c r="AG105" s="341">
        <v>95</v>
      </c>
      <c r="AH105" s="341">
        <v>5</v>
      </c>
      <c r="AI105" s="341">
        <v>84</v>
      </c>
      <c r="AJ105" s="388">
        <f t="shared" si="30"/>
        <v>266</v>
      </c>
      <c r="AK105" s="397"/>
      <c r="AL105" s="397"/>
      <c r="AM105" s="397"/>
      <c r="AN105" s="397"/>
      <c r="AO105" s="388">
        <f t="shared" si="31"/>
        <v>0</v>
      </c>
      <c r="AV105" s="388"/>
      <c r="AZ105" s="373"/>
      <c r="BA105" s="394"/>
      <c r="BG105" s="373"/>
      <c r="BH105" s="394"/>
      <c r="BI105" s="394"/>
      <c r="BJ105" s="391">
        <f t="shared" si="32"/>
        <v>587</v>
      </c>
      <c r="BL105" s="382"/>
    </row>
    <row r="106" spans="1:64" ht="15">
      <c r="A106" s="341">
        <v>4</v>
      </c>
      <c r="B106" s="341" t="s">
        <v>542</v>
      </c>
      <c r="C106" s="382"/>
      <c r="I106" s="388">
        <f t="shared" si="28"/>
        <v>0</v>
      </c>
      <c r="N106" s="341">
        <v>5</v>
      </c>
      <c r="O106" s="341">
        <v>87</v>
      </c>
      <c r="P106" s="388">
        <f>O106</f>
        <v>87</v>
      </c>
      <c r="Q106" s="341">
        <v>9</v>
      </c>
      <c r="R106" s="341">
        <v>75</v>
      </c>
      <c r="U106" s="341">
        <v>7</v>
      </c>
      <c r="V106" s="341">
        <v>78</v>
      </c>
      <c r="W106" s="388">
        <f t="shared" si="29"/>
        <v>153</v>
      </c>
      <c r="AJ106" s="388">
        <f t="shared" si="30"/>
        <v>0</v>
      </c>
      <c r="AK106" s="341">
        <v>10</v>
      </c>
      <c r="AL106" s="341">
        <v>72</v>
      </c>
      <c r="AO106" s="388">
        <f t="shared" si="31"/>
        <v>72</v>
      </c>
      <c r="AV106" s="388"/>
      <c r="AZ106" s="373"/>
      <c r="BA106" s="394"/>
      <c r="BB106" s="341">
        <v>5</v>
      </c>
      <c r="BC106" s="341">
        <v>87</v>
      </c>
      <c r="BD106" s="341">
        <v>2</v>
      </c>
      <c r="BE106" s="341">
        <v>95</v>
      </c>
      <c r="BG106" s="373"/>
      <c r="BH106" s="394">
        <f aca="true" t="shared" si="33" ref="BH106:BH112">BC106+BE106</f>
        <v>182</v>
      </c>
      <c r="BI106" s="394"/>
      <c r="BJ106" s="391">
        <f t="shared" si="32"/>
        <v>494</v>
      </c>
      <c r="BL106" s="382"/>
    </row>
    <row r="107" spans="1:64" ht="15">
      <c r="A107" s="341">
        <v>5</v>
      </c>
      <c r="B107" s="341" t="s">
        <v>543</v>
      </c>
      <c r="C107" s="382">
        <v>24</v>
      </c>
      <c r="D107" s="341">
        <v>44</v>
      </c>
      <c r="I107" s="388">
        <f t="shared" si="28"/>
        <v>44</v>
      </c>
      <c r="N107" s="341">
        <v>10</v>
      </c>
      <c r="O107" s="341">
        <v>72</v>
      </c>
      <c r="P107" s="388">
        <f>O107</f>
        <v>72</v>
      </c>
      <c r="S107" s="341">
        <v>9</v>
      </c>
      <c r="T107" s="341">
        <v>72</v>
      </c>
      <c r="W107" s="388">
        <f t="shared" si="29"/>
        <v>72</v>
      </c>
      <c r="AD107" s="341">
        <v>9</v>
      </c>
      <c r="AE107" s="341">
        <v>75</v>
      </c>
      <c r="AF107" s="341">
        <v>2</v>
      </c>
      <c r="AG107" s="341">
        <v>95</v>
      </c>
      <c r="AH107" s="341">
        <v>5</v>
      </c>
      <c r="AI107" s="341">
        <v>84</v>
      </c>
      <c r="AJ107" s="388">
        <f t="shared" si="30"/>
        <v>254</v>
      </c>
      <c r="AO107" s="388">
        <f t="shared" si="31"/>
        <v>0</v>
      </c>
      <c r="AV107" s="388"/>
      <c r="AZ107" s="373"/>
      <c r="BA107" s="394"/>
      <c r="BG107" s="373"/>
      <c r="BH107" s="394">
        <f t="shared" si="33"/>
        <v>0</v>
      </c>
      <c r="BI107" s="394"/>
      <c r="BJ107" s="391">
        <f t="shared" si="32"/>
        <v>442</v>
      </c>
      <c r="BL107" s="382"/>
    </row>
    <row r="108" spans="1:64" ht="15">
      <c r="A108" s="341">
        <v>6</v>
      </c>
      <c r="B108" s="341" t="s">
        <v>544</v>
      </c>
      <c r="C108" s="382"/>
      <c r="I108" s="388">
        <f t="shared" si="28"/>
        <v>0</v>
      </c>
      <c r="J108" s="341">
        <v>4</v>
      </c>
      <c r="K108" s="341">
        <v>90</v>
      </c>
      <c r="P108" s="388">
        <f>K108</f>
        <v>90</v>
      </c>
      <c r="W108" s="388">
        <f t="shared" si="29"/>
        <v>0</v>
      </c>
      <c r="X108" s="397"/>
      <c r="Y108" s="397"/>
      <c r="Z108" s="397"/>
      <c r="AA108" s="397"/>
      <c r="AB108" s="397"/>
      <c r="AC108" s="397"/>
      <c r="AD108" s="397">
        <v>7</v>
      </c>
      <c r="AE108" s="397">
        <v>81</v>
      </c>
      <c r="AF108" s="397"/>
      <c r="AG108" s="397"/>
      <c r="AH108" s="397">
        <v>5</v>
      </c>
      <c r="AI108" s="397">
        <v>84</v>
      </c>
      <c r="AJ108" s="388">
        <f t="shared" si="30"/>
        <v>165</v>
      </c>
      <c r="AK108" s="397"/>
      <c r="AL108" s="397"/>
      <c r="AM108" s="397"/>
      <c r="AN108" s="397"/>
      <c r="AO108" s="388">
        <f t="shared" si="31"/>
        <v>0</v>
      </c>
      <c r="AP108" s="341">
        <v>2</v>
      </c>
      <c r="AQ108" s="341">
        <v>96</v>
      </c>
      <c r="AV108" s="388">
        <f>AQ108</f>
        <v>96</v>
      </c>
      <c r="AW108" s="341">
        <v>6</v>
      </c>
      <c r="AX108" s="341">
        <v>84</v>
      </c>
      <c r="AZ108" s="373"/>
      <c r="BA108" s="394">
        <f>AX108</f>
        <v>84</v>
      </c>
      <c r="BG108" s="373"/>
      <c r="BH108" s="394">
        <f t="shared" si="33"/>
        <v>0</v>
      </c>
      <c r="BI108" s="394"/>
      <c r="BJ108" s="391">
        <f t="shared" si="32"/>
        <v>435</v>
      </c>
      <c r="BL108" s="382"/>
    </row>
    <row r="109" spans="1:64" ht="15">
      <c r="A109" s="341">
        <v>7</v>
      </c>
      <c r="B109" s="341" t="s">
        <v>545</v>
      </c>
      <c r="C109" s="382">
        <v>7</v>
      </c>
      <c r="D109" s="341">
        <v>81</v>
      </c>
      <c r="I109" s="388">
        <f t="shared" si="28"/>
        <v>81</v>
      </c>
      <c r="N109" s="341">
        <v>2</v>
      </c>
      <c r="O109" s="341">
        <v>96</v>
      </c>
      <c r="P109" s="388">
        <f>O109</f>
        <v>96</v>
      </c>
      <c r="W109" s="388">
        <f t="shared" si="29"/>
        <v>0</v>
      </c>
      <c r="AJ109" s="388">
        <f t="shared" si="30"/>
        <v>0</v>
      </c>
      <c r="AO109" s="388">
        <f t="shared" si="31"/>
        <v>0</v>
      </c>
      <c r="AV109" s="388"/>
      <c r="AZ109" s="373"/>
      <c r="BA109" s="394"/>
      <c r="BB109" s="341">
        <v>2</v>
      </c>
      <c r="BC109" s="341">
        <v>96</v>
      </c>
      <c r="BD109" s="341">
        <v>2</v>
      </c>
      <c r="BE109" s="341">
        <v>95</v>
      </c>
      <c r="BG109" s="373"/>
      <c r="BH109" s="394">
        <f t="shared" si="33"/>
        <v>191</v>
      </c>
      <c r="BI109" s="394"/>
      <c r="BJ109" s="391">
        <f t="shared" si="32"/>
        <v>368</v>
      </c>
      <c r="BL109" s="382"/>
    </row>
    <row r="110" spans="1:64" ht="15">
      <c r="A110" s="341">
        <v>8</v>
      </c>
      <c r="B110" s="341" t="s">
        <v>546</v>
      </c>
      <c r="C110" s="382"/>
      <c r="I110" s="388">
        <f t="shared" si="28"/>
        <v>0</v>
      </c>
      <c r="J110" s="341">
        <v>4</v>
      </c>
      <c r="K110" s="341">
        <v>90</v>
      </c>
      <c r="P110" s="388">
        <f>K110</f>
        <v>90</v>
      </c>
      <c r="W110" s="388">
        <f t="shared" si="29"/>
        <v>0</v>
      </c>
      <c r="AD110" s="341">
        <v>24</v>
      </c>
      <c r="AE110" s="341">
        <v>44</v>
      </c>
      <c r="AH110" s="341">
        <v>5</v>
      </c>
      <c r="AI110" s="341">
        <v>84</v>
      </c>
      <c r="AJ110" s="388">
        <f t="shared" si="30"/>
        <v>128</v>
      </c>
      <c r="AO110" s="388">
        <f t="shared" si="31"/>
        <v>0</v>
      </c>
      <c r="AV110" s="388"/>
      <c r="AZ110" s="373"/>
      <c r="BA110" s="394"/>
      <c r="BG110" s="373"/>
      <c r="BH110" s="394">
        <f t="shared" si="33"/>
        <v>0</v>
      </c>
      <c r="BI110" s="394"/>
      <c r="BJ110" s="391">
        <f t="shared" si="32"/>
        <v>218</v>
      </c>
      <c r="BL110" s="382"/>
    </row>
    <row r="111" spans="1:64" ht="15">
      <c r="A111" s="341">
        <v>9</v>
      </c>
      <c r="B111" s="341" t="s">
        <v>547</v>
      </c>
      <c r="C111" s="382"/>
      <c r="I111" s="388">
        <f t="shared" si="28"/>
        <v>0</v>
      </c>
      <c r="J111" s="341">
        <v>2</v>
      </c>
      <c r="K111" s="341">
        <v>96</v>
      </c>
      <c r="P111" s="388">
        <f>K111</f>
        <v>96</v>
      </c>
      <c r="W111" s="388">
        <f t="shared" si="29"/>
        <v>0</v>
      </c>
      <c r="X111" s="341">
        <v>24</v>
      </c>
      <c r="Y111" s="341">
        <v>44</v>
      </c>
      <c r="AJ111" s="388">
        <f>Y111</f>
        <v>44</v>
      </c>
      <c r="AO111" s="388">
        <f t="shared" si="31"/>
        <v>0</v>
      </c>
      <c r="AV111" s="388"/>
      <c r="AZ111" s="373"/>
      <c r="BA111" s="394"/>
      <c r="BG111" s="373"/>
      <c r="BH111" s="394">
        <f t="shared" si="33"/>
        <v>0</v>
      </c>
      <c r="BI111" s="394"/>
      <c r="BJ111" s="391">
        <f t="shared" si="32"/>
        <v>140</v>
      </c>
      <c r="BL111" s="382"/>
    </row>
    <row r="112" spans="1:64" ht="15">
      <c r="A112" s="341">
        <v>10</v>
      </c>
      <c r="B112" s="341" t="s">
        <v>548</v>
      </c>
      <c r="C112" s="382"/>
      <c r="I112" s="388"/>
      <c r="P112" s="388"/>
      <c r="W112" s="388"/>
      <c r="AD112" s="341">
        <v>28</v>
      </c>
      <c r="AE112" s="341">
        <v>36</v>
      </c>
      <c r="AJ112" s="388">
        <f>AE112</f>
        <v>36</v>
      </c>
      <c r="AO112" s="388">
        <f t="shared" si="31"/>
        <v>0</v>
      </c>
      <c r="AV112" s="388"/>
      <c r="AZ112" s="402"/>
      <c r="BA112" s="394"/>
      <c r="BG112" s="402"/>
      <c r="BH112" s="394">
        <f t="shared" si="33"/>
        <v>0</v>
      </c>
      <c r="BI112" s="440"/>
      <c r="BJ112" s="391">
        <f t="shared" si="32"/>
        <v>36</v>
      </c>
      <c r="BL112" s="382"/>
    </row>
    <row r="113" spans="1:64" ht="15.75" thickBot="1">
      <c r="A113" s="406"/>
      <c r="B113" s="404" t="s">
        <v>451</v>
      </c>
      <c r="C113" s="405"/>
      <c r="D113" s="406">
        <f>SUM(D103:D112)</f>
        <v>201</v>
      </c>
      <c r="E113" s="406"/>
      <c r="F113" s="406">
        <f>SUM(F103:F112)</f>
        <v>120</v>
      </c>
      <c r="G113" s="406"/>
      <c r="H113" s="407">
        <f>SUM(H103:H112)</f>
        <v>0</v>
      </c>
      <c r="I113" s="408">
        <f>D113+F113</f>
        <v>321</v>
      </c>
      <c r="J113" s="403"/>
      <c r="K113" s="406">
        <f>SUM(K103:K112)</f>
        <v>276</v>
      </c>
      <c r="L113" s="406"/>
      <c r="M113" s="406">
        <f>SUM(M103:M112)</f>
        <v>190</v>
      </c>
      <c r="N113" s="406"/>
      <c r="O113" s="407">
        <f>SUM(O103:O112)</f>
        <v>348</v>
      </c>
      <c r="P113" s="408">
        <f>K113+M113+O113</f>
        <v>814</v>
      </c>
      <c r="Q113" s="403"/>
      <c r="R113" s="406">
        <f>SUM(R103:R112)</f>
        <v>263</v>
      </c>
      <c r="S113" s="406"/>
      <c r="T113" s="406">
        <f>SUM(T103:T112)</f>
        <v>284</v>
      </c>
      <c r="U113" s="406"/>
      <c r="V113" s="407">
        <f>SUM(V103:V112)</f>
        <v>312</v>
      </c>
      <c r="W113" s="408">
        <f>R113+T113+V113</f>
        <v>859</v>
      </c>
      <c r="X113" s="403"/>
      <c r="Y113" s="406">
        <f>SUM(Y102:Y112)</f>
        <v>44</v>
      </c>
      <c r="Z113" s="406"/>
      <c r="AA113" s="406">
        <f>SUM(AA102:AA112)</f>
        <v>0</v>
      </c>
      <c r="AB113" s="406"/>
      <c r="AC113" s="406">
        <f>SUM(AC102:AC112)</f>
        <v>0</v>
      </c>
      <c r="AD113" s="406"/>
      <c r="AE113" s="406">
        <f>SUM(AE102:AE112)</f>
        <v>323</v>
      </c>
      <c r="AF113" s="406"/>
      <c r="AG113" s="406">
        <f>SUM(AG102:AG112)</f>
        <v>190</v>
      </c>
      <c r="AH113" s="406"/>
      <c r="AI113" s="407">
        <f>SUM(AI102:AI112)</f>
        <v>336</v>
      </c>
      <c r="AJ113" s="408">
        <f>Y113+AA113+AC113+AE113+AG113+AI113</f>
        <v>893</v>
      </c>
      <c r="AK113" s="403"/>
      <c r="AL113" s="406">
        <f>SUM(AL102:AL112)</f>
        <v>219</v>
      </c>
      <c r="AM113" s="406"/>
      <c r="AN113" s="407">
        <f>SUM(AN102:AN112)</f>
        <v>0</v>
      </c>
      <c r="AO113" s="408">
        <f>SUM(AO103:AO112)</f>
        <v>219</v>
      </c>
      <c r="AP113" s="403"/>
      <c r="AQ113" s="406">
        <f>SUM(AQ103:AQ112)</f>
        <v>96</v>
      </c>
      <c r="AR113" s="406"/>
      <c r="AS113" s="406">
        <f>SUM(AS103:AS112)</f>
        <v>196</v>
      </c>
      <c r="AT113" s="406"/>
      <c r="AU113" s="407">
        <f>SUM(AU103:AU112)</f>
        <v>0</v>
      </c>
      <c r="AV113" s="408">
        <f>SUM(AV103:AV112)</f>
        <v>292</v>
      </c>
      <c r="AW113" s="426"/>
      <c r="AX113" s="427"/>
      <c r="AY113" s="427"/>
      <c r="AZ113" s="428"/>
      <c r="BA113" s="410">
        <f>SUM(BA103:BA112)</f>
        <v>84</v>
      </c>
      <c r="BB113" s="427"/>
      <c r="BC113" s="427"/>
      <c r="BD113" s="427"/>
      <c r="BE113" s="427"/>
      <c r="BF113" s="427"/>
      <c r="BG113" s="427"/>
      <c r="BH113" s="410">
        <f>SUM(BH103:BH112)</f>
        <v>741</v>
      </c>
      <c r="BI113" s="430"/>
      <c r="BJ113" s="412">
        <f t="shared" si="32"/>
        <v>4223</v>
      </c>
      <c r="BK113" s="439">
        <v>5</v>
      </c>
      <c r="BL113" s="382"/>
    </row>
    <row r="114" spans="1:64" ht="15.75" thickBot="1">
      <c r="A114" s="343"/>
      <c r="B114" s="343" t="s">
        <v>440</v>
      </c>
      <c r="C114" s="432" t="s">
        <v>441</v>
      </c>
      <c r="D114" s="433"/>
      <c r="E114" s="433"/>
      <c r="F114" s="433"/>
      <c r="G114" s="433"/>
      <c r="H114" s="433"/>
      <c r="I114" s="434"/>
      <c r="J114" s="347" t="s">
        <v>442</v>
      </c>
      <c r="K114" s="348"/>
      <c r="L114" s="348"/>
      <c r="M114" s="348"/>
      <c r="N114" s="348"/>
      <c r="O114" s="348"/>
      <c r="P114" s="349"/>
      <c r="Q114" s="350" t="s">
        <v>443</v>
      </c>
      <c r="R114" s="348"/>
      <c r="S114" s="348"/>
      <c r="T114" s="348"/>
      <c r="U114" s="348"/>
      <c r="V114" s="348"/>
      <c r="W114" s="349"/>
      <c r="X114" s="351" t="s">
        <v>444</v>
      </c>
      <c r="Y114" s="352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3"/>
      <c r="AK114" s="350" t="s">
        <v>445</v>
      </c>
      <c r="AL114" s="348"/>
      <c r="AM114" s="348"/>
      <c r="AN114" s="348"/>
      <c r="AO114" s="349"/>
      <c r="AP114" s="351" t="s">
        <v>442</v>
      </c>
      <c r="AQ114" s="352"/>
      <c r="AR114" s="352"/>
      <c r="AS114" s="352"/>
      <c r="AT114" s="352"/>
      <c r="AU114" s="352"/>
      <c r="AV114" s="353"/>
      <c r="AW114" s="344" t="s">
        <v>446</v>
      </c>
      <c r="AX114" s="345"/>
      <c r="AY114" s="345"/>
      <c r="AZ114" s="345"/>
      <c r="BA114" s="345"/>
      <c r="BB114" s="345"/>
      <c r="BC114" s="345"/>
      <c r="BD114" s="345"/>
      <c r="BE114" s="345"/>
      <c r="BF114" s="345"/>
      <c r="BG114" s="345"/>
      <c r="BH114" s="345"/>
      <c r="BI114" s="346"/>
      <c r="BJ114" s="354" t="s">
        <v>447</v>
      </c>
      <c r="BK114" s="441" t="s">
        <v>0</v>
      </c>
      <c r="BL114" s="382"/>
    </row>
    <row r="115" spans="3:64" ht="15">
      <c r="C115" s="356" t="s">
        <v>448</v>
      </c>
      <c r="D115" s="357"/>
      <c r="E115" s="356" t="s">
        <v>449</v>
      </c>
      <c r="F115" s="357"/>
      <c r="G115" s="356" t="s">
        <v>450</v>
      </c>
      <c r="H115" s="357"/>
      <c r="I115" s="358" t="s">
        <v>451</v>
      </c>
      <c r="J115" s="359" t="s">
        <v>452</v>
      </c>
      <c r="K115" s="360"/>
      <c r="L115" s="359" t="s">
        <v>453</v>
      </c>
      <c r="M115" s="360"/>
      <c r="N115" s="359" t="s">
        <v>454</v>
      </c>
      <c r="O115" s="360"/>
      <c r="P115" s="361" t="s">
        <v>451</v>
      </c>
      <c r="Q115" s="356" t="s">
        <v>448</v>
      </c>
      <c r="R115" s="357"/>
      <c r="S115" s="356" t="s">
        <v>449</v>
      </c>
      <c r="T115" s="357"/>
      <c r="U115" s="356" t="s">
        <v>450</v>
      </c>
      <c r="V115" s="357"/>
      <c r="W115" s="362" t="s">
        <v>451</v>
      </c>
      <c r="X115" s="356" t="s">
        <v>448</v>
      </c>
      <c r="Y115" s="357"/>
      <c r="Z115" s="356" t="s">
        <v>449</v>
      </c>
      <c r="AA115" s="357"/>
      <c r="AB115" s="356" t="s">
        <v>450</v>
      </c>
      <c r="AC115" s="357"/>
      <c r="AD115" s="356" t="s">
        <v>448</v>
      </c>
      <c r="AE115" s="357"/>
      <c r="AF115" s="356" t="s">
        <v>449</v>
      </c>
      <c r="AG115" s="357"/>
      <c r="AH115" s="356" t="s">
        <v>450</v>
      </c>
      <c r="AI115" s="357"/>
      <c r="AJ115" s="363" t="s">
        <v>451</v>
      </c>
      <c r="AK115" s="356" t="s">
        <v>448</v>
      </c>
      <c r="AL115" s="357"/>
      <c r="AM115" s="356" t="s">
        <v>450</v>
      </c>
      <c r="AN115" s="357"/>
      <c r="AO115" s="358" t="s">
        <v>451</v>
      </c>
      <c r="AP115" s="359" t="s">
        <v>452</v>
      </c>
      <c r="AQ115" s="360"/>
      <c r="AR115" s="359" t="s">
        <v>453</v>
      </c>
      <c r="AS115" s="360"/>
      <c r="AT115" s="359" t="s">
        <v>454</v>
      </c>
      <c r="AU115" s="360"/>
      <c r="AV115" s="364"/>
      <c r="AW115" s="365" t="s">
        <v>452</v>
      </c>
      <c r="AX115" s="366"/>
      <c r="AY115" s="366"/>
      <c r="AZ115" s="366"/>
      <c r="BA115" s="367"/>
      <c r="BB115" s="368" t="s">
        <v>453</v>
      </c>
      <c r="BC115" s="369"/>
      <c r="BD115" s="369"/>
      <c r="BE115" s="369"/>
      <c r="BF115" s="369"/>
      <c r="BG115" s="369"/>
      <c r="BH115" s="370"/>
      <c r="BI115" s="354" t="s">
        <v>455</v>
      </c>
      <c r="BJ115" s="371"/>
      <c r="BK115" s="442"/>
      <c r="BL115" s="382"/>
    </row>
    <row r="116" spans="3:64" ht="15">
      <c r="C116" s="361" t="s">
        <v>456</v>
      </c>
      <c r="D116" s="361" t="s">
        <v>457</v>
      </c>
      <c r="E116" s="361" t="s">
        <v>456</v>
      </c>
      <c r="F116" s="361" t="s">
        <v>457</v>
      </c>
      <c r="G116" s="361" t="s">
        <v>456</v>
      </c>
      <c r="H116" s="361" t="s">
        <v>457</v>
      </c>
      <c r="I116" s="373"/>
      <c r="J116" s="361" t="s">
        <v>456</v>
      </c>
      <c r="K116" s="361" t="s">
        <v>457</v>
      </c>
      <c r="L116" s="361" t="s">
        <v>456</v>
      </c>
      <c r="M116" s="361" t="s">
        <v>457</v>
      </c>
      <c r="N116" s="361" t="s">
        <v>456</v>
      </c>
      <c r="O116" s="361" t="s">
        <v>457</v>
      </c>
      <c r="P116" s="358"/>
      <c r="Q116" s="374" t="s">
        <v>456</v>
      </c>
      <c r="R116" s="361" t="s">
        <v>457</v>
      </c>
      <c r="S116" s="374" t="s">
        <v>456</v>
      </c>
      <c r="T116" s="361" t="s">
        <v>457</v>
      </c>
      <c r="U116" s="374" t="s">
        <v>456</v>
      </c>
      <c r="V116" s="361" t="s">
        <v>457</v>
      </c>
      <c r="W116" s="373"/>
      <c r="X116" s="374" t="s">
        <v>456</v>
      </c>
      <c r="Y116" s="375" t="s">
        <v>457</v>
      </c>
      <c r="Z116" s="374" t="s">
        <v>456</v>
      </c>
      <c r="AA116" s="361" t="s">
        <v>457</v>
      </c>
      <c r="AB116" s="374" t="s">
        <v>456</v>
      </c>
      <c r="AC116" s="361" t="s">
        <v>457</v>
      </c>
      <c r="AD116" s="374" t="s">
        <v>456</v>
      </c>
      <c r="AE116" s="361" t="s">
        <v>457</v>
      </c>
      <c r="AF116" s="374" t="s">
        <v>456</v>
      </c>
      <c r="AG116" s="361" t="s">
        <v>457</v>
      </c>
      <c r="AH116" s="374" t="s">
        <v>456</v>
      </c>
      <c r="AI116" s="361" t="s">
        <v>457</v>
      </c>
      <c r="AJ116" s="358"/>
      <c r="AK116" s="374" t="s">
        <v>456</v>
      </c>
      <c r="AL116" s="375" t="s">
        <v>457</v>
      </c>
      <c r="AM116" s="374" t="s">
        <v>456</v>
      </c>
      <c r="AN116" s="361" t="s">
        <v>457</v>
      </c>
      <c r="AO116" s="373"/>
      <c r="AP116" s="374" t="s">
        <v>456</v>
      </c>
      <c r="AQ116" s="361" t="s">
        <v>457</v>
      </c>
      <c r="AR116" s="374" t="s">
        <v>456</v>
      </c>
      <c r="AS116" s="361" t="s">
        <v>457</v>
      </c>
      <c r="AT116" s="374" t="s">
        <v>456</v>
      </c>
      <c r="AU116" s="361" t="s">
        <v>457</v>
      </c>
      <c r="AV116" s="376" t="s">
        <v>451</v>
      </c>
      <c r="AW116" s="377" t="s">
        <v>448</v>
      </c>
      <c r="AX116" s="378"/>
      <c r="AY116" s="379" t="s">
        <v>449</v>
      </c>
      <c r="AZ116" s="379"/>
      <c r="BA116" s="380" t="s">
        <v>451</v>
      </c>
      <c r="BB116" s="356" t="s">
        <v>448</v>
      </c>
      <c r="BC116" s="357"/>
      <c r="BD116" s="379" t="s">
        <v>449</v>
      </c>
      <c r="BE116" s="379"/>
      <c r="BF116" s="356" t="s">
        <v>450</v>
      </c>
      <c r="BG116" s="357"/>
      <c r="BH116" s="380" t="s">
        <v>451</v>
      </c>
      <c r="BI116" s="371"/>
      <c r="BJ116" s="371"/>
      <c r="BK116" s="442"/>
      <c r="BL116" s="382"/>
    </row>
    <row r="117" spans="1:64" ht="15">
      <c r="A117" s="383" t="s">
        <v>549</v>
      </c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436"/>
      <c r="AX117" s="436"/>
      <c r="AY117" s="436"/>
      <c r="AZ117" s="357"/>
      <c r="BA117" s="385"/>
      <c r="BB117" s="437"/>
      <c r="BC117" s="383"/>
      <c r="BD117" s="383"/>
      <c r="BE117" s="383"/>
      <c r="BF117" s="383"/>
      <c r="BG117" s="438"/>
      <c r="BH117" s="385"/>
      <c r="BI117" s="386"/>
      <c r="BJ117" s="386"/>
      <c r="BK117" s="367"/>
      <c r="BL117" s="382"/>
    </row>
    <row r="118" spans="1:64" ht="15">
      <c r="A118" s="341">
        <v>1</v>
      </c>
      <c r="B118" s="341" t="s">
        <v>550</v>
      </c>
      <c r="C118" s="382"/>
      <c r="I118" s="388">
        <f>D118+F118+H118</f>
        <v>0</v>
      </c>
      <c r="L118" s="341">
        <v>2</v>
      </c>
      <c r="M118" s="341">
        <v>96</v>
      </c>
      <c r="P118" s="388">
        <f>M118</f>
        <v>96</v>
      </c>
      <c r="W118" s="388">
        <f>R118+T118+V118</f>
        <v>0</v>
      </c>
      <c r="X118" s="341">
        <v>1</v>
      </c>
      <c r="Y118" s="341">
        <v>100</v>
      </c>
      <c r="Z118" s="341">
        <v>1</v>
      </c>
      <c r="AA118" s="341">
        <v>100</v>
      </c>
      <c r="AB118" s="341">
        <v>4</v>
      </c>
      <c r="AC118" s="341">
        <v>87</v>
      </c>
      <c r="AJ118" s="388">
        <f aca="true" t="shared" si="34" ref="AJ118:AJ124">Y118+AA118+AC118</f>
        <v>287</v>
      </c>
      <c r="AO118" s="388">
        <f>AL118+AN118</f>
        <v>0</v>
      </c>
      <c r="AR118" s="341">
        <v>1</v>
      </c>
      <c r="AS118" s="341">
        <v>100</v>
      </c>
      <c r="AV118" s="388">
        <f>AS118</f>
        <v>100</v>
      </c>
      <c r="AZ118" s="389"/>
      <c r="BA118" s="390"/>
      <c r="BB118" s="341">
        <v>4</v>
      </c>
      <c r="BC118" s="341">
        <v>90</v>
      </c>
      <c r="BD118" s="341">
        <v>3</v>
      </c>
      <c r="BE118" s="341">
        <v>90</v>
      </c>
      <c r="BG118" s="389"/>
      <c r="BH118" s="390">
        <f aca="true" t="shared" si="35" ref="BH118:BH127">BC118+BE118</f>
        <v>180</v>
      </c>
      <c r="BI118" s="390"/>
      <c r="BJ118" s="391">
        <f aca="true" t="shared" si="36" ref="BJ118:BJ128">I118+P118+W118+AJ118+AO118+AV118+BA118+BH118</f>
        <v>663</v>
      </c>
      <c r="BL118" s="382"/>
    </row>
    <row r="119" spans="1:64" ht="15">
      <c r="A119" s="341">
        <v>2</v>
      </c>
      <c r="B119" s="341" t="s">
        <v>551</v>
      </c>
      <c r="C119" s="382"/>
      <c r="I119" s="388">
        <f>D119+F119+H119</f>
        <v>0</v>
      </c>
      <c r="J119" s="341">
        <v>2</v>
      </c>
      <c r="K119" s="341">
        <v>96</v>
      </c>
      <c r="P119" s="388">
        <f>K119</f>
        <v>96</v>
      </c>
      <c r="W119" s="388">
        <f>R119+T119+V119</f>
        <v>0</v>
      </c>
      <c r="Z119" s="341">
        <v>6</v>
      </c>
      <c r="AA119" s="341">
        <v>80</v>
      </c>
      <c r="AB119" s="341">
        <v>4</v>
      </c>
      <c r="AC119" s="341">
        <v>87</v>
      </c>
      <c r="AJ119" s="388">
        <f t="shared" si="34"/>
        <v>167</v>
      </c>
      <c r="AO119" s="388">
        <f>AL119+AN119</f>
        <v>0</v>
      </c>
      <c r="AP119" s="341">
        <v>1</v>
      </c>
      <c r="AQ119" s="341">
        <v>100</v>
      </c>
      <c r="AV119" s="388">
        <f>AQ119</f>
        <v>100</v>
      </c>
      <c r="AW119" s="341">
        <v>1</v>
      </c>
      <c r="AX119" s="341">
        <v>100</v>
      </c>
      <c r="AY119" s="341">
        <v>1</v>
      </c>
      <c r="AZ119" s="373">
        <v>100</v>
      </c>
      <c r="BA119" s="394">
        <f>AX119+AZ119</f>
        <v>200</v>
      </c>
      <c r="BG119" s="373"/>
      <c r="BH119" s="394">
        <f t="shared" si="35"/>
        <v>0</v>
      </c>
      <c r="BI119" s="394"/>
      <c r="BJ119" s="391">
        <f t="shared" si="36"/>
        <v>563</v>
      </c>
      <c r="BL119" s="382"/>
    </row>
    <row r="120" spans="1:64" ht="15">
      <c r="A120" s="341">
        <v>3</v>
      </c>
      <c r="B120" s="341" t="s">
        <v>552</v>
      </c>
      <c r="C120" s="382"/>
      <c r="I120" s="388">
        <f>D120+F120+H120</f>
        <v>0</v>
      </c>
      <c r="J120" s="341">
        <v>7</v>
      </c>
      <c r="K120" s="341">
        <v>81</v>
      </c>
      <c r="P120" s="388">
        <f>K120</f>
        <v>81</v>
      </c>
      <c r="W120" s="388">
        <f>R120+T120+V120</f>
        <v>0</v>
      </c>
      <c r="X120" s="341">
        <v>7</v>
      </c>
      <c r="Y120" s="341">
        <v>81</v>
      </c>
      <c r="Z120" s="341">
        <v>6</v>
      </c>
      <c r="AA120" s="341">
        <v>80</v>
      </c>
      <c r="AJ120" s="388">
        <f t="shared" si="34"/>
        <v>161</v>
      </c>
      <c r="AK120" s="397"/>
      <c r="AL120" s="397"/>
      <c r="AM120" s="397"/>
      <c r="AN120" s="397"/>
      <c r="AO120" s="388">
        <f>AL120+AN120</f>
        <v>0</v>
      </c>
      <c r="AP120" s="341">
        <v>2</v>
      </c>
      <c r="AQ120" s="341">
        <v>96</v>
      </c>
      <c r="AV120" s="388">
        <f>AQ120</f>
        <v>96</v>
      </c>
      <c r="AW120" s="341">
        <v>2</v>
      </c>
      <c r="AX120" s="341">
        <v>96</v>
      </c>
      <c r="AY120" s="341">
        <v>1</v>
      </c>
      <c r="AZ120" s="373">
        <v>100</v>
      </c>
      <c r="BA120" s="394">
        <f>AX120+AZ120</f>
        <v>196</v>
      </c>
      <c r="BG120" s="373"/>
      <c r="BH120" s="394">
        <f t="shared" si="35"/>
        <v>0</v>
      </c>
      <c r="BI120" s="394"/>
      <c r="BJ120" s="391">
        <f t="shared" si="36"/>
        <v>534</v>
      </c>
      <c r="BL120" s="382"/>
    </row>
    <row r="121" spans="1:64" ht="15">
      <c r="A121" s="341">
        <v>4</v>
      </c>
      <c r="B121" s="341" t="s">
        <v>553</v>
      </c>
      <c r="C121" s="382"/>
      <c r="I121" s="388">
        <f>D121+F121+H121</f>
        <v>0</v>
      </c>
      <c r="P121" s="388"/>
      <c r="W121" s="388">
        <f>R121+T121+V121</f>
        <v>0</v>
      </c>
      <c r="X121" s="341">
        <v>2</v>
      </c>
      <c r="Y121" s="341">
        <v>96</v>
      </c>
      <c r="Z121" s="341">
        <v>1</v>
      </c>
      <c r="AA121" s="341">
        <v>100</v>
      </c>
      <c r="AB121" s="341">
        <v>4</v>
      </c>
      <c r="AC121" s="341">
        <v>87</v>
      </c>
      <c r="AJ121" s="388">
        <f t="shared" si="34"/>
        <v>283</v>
      </c>
      <c r="AO121" s="388">
        <f>AL121+AN121</f>
        <v>0</v>
      </c>
      <c r="AV121" s="388"/>
      <c r="AZ121" s="373"/>
      <c r="BA121" s="394"/>
      <c r="BG121" s="373"/>
      <c r="BH121" s="394">
        <f t="shared" si="35"/>
        <v>0</v>
      </c>
      <c r="BI121" s="394"/>
      <c r="BJ121" s="391">
        <f t="shared" si="36"/>
        <v>283</v>
      </c>
      <c r="BL121" s="382"/>
    </row>
    <row r="122" spans="1:64" ht="15">
      <c r="A122" s="341">
        <v>5</v>
      </c>
      <c r="B122" s="341" t="s">
        <v>482</v>
      </c>
      <c r="C122" s="382"/>
      <c r="I122" s="388">
        <f>D122+F122+H122</f>
        <v>0</v>
      </c>
      <c r="P122" s="388"/>
      <c r="W122" s="388">
        <f>R122+T122+V122</f>
        <v>0</v>
      </c>
      <c r="X122" s="341">
        <v>3</v>
      </c>
      <c r="Y122" s="341">
        <v>93</v>
      </c>
      <c r="Z122" s="341">
        <v>6</v>
      </c>
      <c r="AA122" s="341">
        <v>80</v>
      </c>
      <c r="AB122" s="341">
        <v>4</v>
      </c>
      <c r="AC122" s="341">
        <v>87</v>
      </c>
      <c r="AJ122" s="388">
        <f t="shared" si="34"/>
        <v>260</v>
      </c>
      <c r="AO122" s="388">
        <f>AL122+AN122</f>
        <v>0</v>
      </c>
      <c r="AV122" s="388"/>
      <c r="AZ122" s="373"/>
      <c r="BA122" s="394">
        <f aca="true" t="shared" si="37" ref="BA122:BA127">AX122+AZ122</f>
        <v>0</v>
      </c>
      <c r="BG122" s="373"/>
      <c r="BH122" s="394">
        <f t="shared" si="35"/>
        <v>0</v>
      </c>
      <c r="BI122" s="394"/>
      <c r="BJ122" s="391">
        <f t="shared" si="36"/>
        <v>260</v>
      </c>
      <c r="BL122" s="382"/>
    </row>
    <row r="123" spans="1:64" ht="15">
      <c r="A123" s="341">
        <v>6</v>
      </c>
      <c r="B123" s="341" t="s">
        <v>554</v>
      </c>
      <c r="C123" s="382"/>
      <c r="I123" s="388"/>
      <c r="J123" s="341">
        <v>7</v>
      </c>
      <c r="K123" s="341">
        <v>81</v>
      </c>
      <c r="P123" s="388">
        <f>K123</f>
        <v>81</v>
      </c>
      <c r="W123" s="388"/>
      <c r="X123" s="341">
        <v>9</v>
      </c>
      <c r="Y123" s="341">
        <v>75</v>
      </c>
      <c r="Z123" s="341">
        <v>6</v>
      </c>
      <c r="AA123" s="341">
        <v>80</v>
      </c>
      <c r="AJ123" s="388">
        <f t="shared" si="34"/>
        <v>155</v>
      </c>
      <c r="AO123" s="388"/>
      <c r="AV123" s="388"/>
      <c r="AZ123" s="373"/>
      <c r="BA123" s="394">
        <f t="shared" si="37"/>
        <v>0</v>
      </c>
      <c r="BG123" s="373"/>
      <c r="BH123" s="394">
        <f t="shared" si="35"/>
        <v>0</v>
      </c>
      <c r="BI123" s="394"/>
      <c r="BJ123" s="391">
        <f t="shared" si="36"/>
        <v>236</v>
      </c>
      <c r="BL123" s="382"/>
    </row>
    <row r="124" spans="1:64" ht="15">
      <c r="A124" s="341">
        <v>7</v>
      </c>
      <c r="B124" s="341" t="s">
        <v>555</v>
      </c>
      <c r="C124" s="382"/>
      <c r="I124" s="388">
        <f>D124+F124+H124</f>
        <v>0</v>
      </c>
      <c r="P124" s="388"/>
      <c r="W124" s="388">
        <f>R124+T124+V124</f>
        <v>0</v>
      </c>
      <c r="X124" s="341">
        <v>17</v>
      </c>
      <c r="Y124" s="341">
        <v>58</v>
      </c>
      <c r="AJ124" s="388">
        <f t="shared" si="34"/>
        <v>58</v>
      </c>
      <c r="AO124" s="388">
        <f>AL124+AN124</f>
        <v>0</v>
      </c>
      <c r="AP124" s="341">
        <v>7</v>
      </c>
      <c r="AQ124" s="341">
        <v>81</v>
      </c>
      <c r="AV124" s="388">
        <f>AQ124</f>
        <v>81</v>
      </c>
      <c r="AW124" s="341">
        <v>3</v>
      </c>
      <c r="AX124" s="341">
        <v>93</v>
      </c>
      <c r="AZ124" s="373"/>
      <c r="BA124" s="394">
        <f t="shared" si="37"/>
        <v>93</v>
      </c>
      <c r="BG124" s="373"/>
      <c r="BH124" s="394">
        <f t="shared" si="35"/>
        <v>0</v>
      </c>
      <c r="BI124" s="394"/>
      <c r="BJ124" s="391">
        <f t="shared" si="36"/>
        <v>232</v>
      </c>
      <c r="BL124" s="382"/>
    </row>
    <row r="125" spans="1:64" ht="15">
      <c r="A125" s="341">
        <v>8</v>
      </c>
      <c r="B125" s="341" t="s">
        <v>556</v>
      </c>
      <c r="C125" s="382"/>
      <c r="I125" s="388">
        <f>D125+F125+H125</f>
        <v>0</v>
      </c>
      <c r="L125" s="341">
        <v>10</v>
      </c>
      <c r="M125" s="341">
        <v>72</v>
      </c>
      <c r="P125" s="388">
        <f>M125</f>
        <v>72</v>
      </c>
      <c r="W125" s="388">
        <f>R125+T125+V125</f>
        <v>0</v>
      </c>
      <c r="AJ125" s="388">
        <f>AE125+AG125+AI125</f>
        <v>0</v>
      </c>
      <c r="AO125" s="388">
        <f>AL125+AN125</f>
        <v>0</v>
      </c>
      <c r="AV125" s="388"/>
      <c r="AZ125" s="373"/>
      <c r="BA125" s="394">
        <f t="shared" si="37"/>
        <v>0</v>
      </c>
      <c r="BB125" s="341">
        <v>12</v>
      </c>
      <c r="BC125" s="341">
        <v>68</v>
      </c>
      <c r="BD125" s="341">
        <v>3</v>
      </c>
      <c r="BE125" s="341">
        <v>90</v>
      </c>
      <c r="BG125" s="373"/>
      <c r="BH125" s="373">
        <f t="shared" si="35"/>
        <v>158</v>
      </c>
      <c r="BI125" s="394"/>
      <c r="BJ125" s="391">
        <f t="shared" si="36"/>
        <v>230</v>
      </c>
      <c r="BL125" s="382"/>
    </row>
    <row r="126" spans="1:64" ht="15">
      <c r="A126" s="341">
        <v>9</v>
      </c>
      <c r="B126" s="341" t="s">
        <v>557</v>
      </c>
      <c r="C126" s="382"/>
      <c r="I126" s="388">
        <f>D126+F126+H126</f>
        <v>0</v>
      </c>
      <c r="J126" s="341">
        <v>1</v>
      </c>
      <c r="K126" s="341">
        <v>100</v>
      </c>
      <c r="P126" s="388">
        <f>K126</f>
        <v>100</v>
      </c>
      <c r="W126" s="388">
        <f>R126+T126+V126</f>
        <v>0</v>
      </c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  <c r="AJ126" s="388">
        <f>AE126+AG126+AI126</f>
        <v>0</v>
      </c>
      <c r="AK126" s="397"/>
      <c r="AL126" s="397"/>
      <c r="AM126" s="397"/>
      <c r="AN126" s="397"/>
      <c r="AO126" s="388">
        <f>AL126+AN126</f>
        <v>0</v>
      </c>
      <c r="AV126" s="388"/>
      <c r="AW126" s="341">
        <v>3</v>
      </c>
      <c r="AX126" s="341">
        <v>93</v>
      </c>
      <c r="AZ126" s="373"/>
      <c r="BA126" s="394">
        <f t="shared" si="37"/>
        <v>93</v>
      </c>
      <c r="BG126" s="373"/>
      <c r="BH126" s="394">
        <f t="shared" si="35"/>
        <v>0</v>
      </c>
      <c r="BI126" s="394"/>
      <c r="BJ126" s="391">
        <f t="shared" si="36"/>
        <v>193</v>
      </c>
      <c r="BL126" s="382"/>
    </row>
    <row r="127" spans="1:63" ht="15">
      <c r="A127" s="341">
        <v>10</v>
      </c>
      <c r="B127" s="341" t="s">
        <v>558</v>
      </c>
      <c r="C127" s="382"/>
      <c r="I127" s="388"/>
      <c r="P127" s="388"/>
      <c r="W127" s="388"/>
      <c r="AJ127" s="388"/>
      <c r="AO127" s="388"/>
      <c r="AP127" s="341">
        <v>6</v>
      </c>
      <c r="AQ127" s="341">
        <v>84</v>
      </c>
      <c r="AV127" s="388">
        <f>AQ127</f>
        <v>84</v>
      </c>
      <c r="AZ127" s="402"/>
      <c r="BA127" s="394">
        <f t="shared" si="37"/>
        <v>0</v>
      </c>
      <c r="BG127" s="402"/>
      <c r="BH127" s="373">
        <f t="shared" si="35"/>
        <v>0</v>
      </c>
      <c r="BI127" s="394"/>
      <c r="BJ127" s="391">
        <f t="shared" si="36"/>
        <v>84</v>
      </c>
      <c r="BK127" s="373"/>
    </row>
    <row r="128" spans="1:63" ht="15.75" thickBot="1">
      <c r="A128" s="406"/>
      <c r="B128" s="404" t="s">
        <v>451</v>
      </c>
      <c r="C128" s="405"/>
      <c r="D128" s="406">
        <f>SUM(D118:D127)</f>
        <v>0</v>
      </c>
      <c r="E128" s="406"/>
      <c r="F128" s="406">
        <f>SUM(F118:F127)</f>
        <v>0</v>
      </c>
      <c r="G128" s="406"/>
      <c r="H128" s="407">
        <f>SUM(H118:H127)</f>
        <v>0</v>
      </c>
      <c r="I128" s="408">
        <f>D128+F128</f>
        <v>0</v>
      </c>
      <c r="J128" s="403"/>
      <c r="K128" s="406">
        <f>SUM(K118:K127)</f>
        <v>358</v>
      </c>
      <c r="L128" s="406"/>
      <c r="M128" s="406">
        <f>SUM(M118:M127)</f>
        <v>168</v>
      </c>
      <c r="N128" s="406"/>
      <c r="O128" s="407">
        <f>SUM(O118:O127)</f>
        <v>0</v>
      </c>
      <c r="P128" s="408">
        <f>K128+M128+O128</f>
        <v>526</v>
      </c>
      <c r="Q128" s="403"/>
      <c r="R128" s="406">
        <f>SUM(R118:R127)</f>
        <v>0</v>
      </c>
      <c r="S128" s="406"/>
      <c r="T128" s="406">
        <f>SUM(T118:T127)</f>
        <v>0</v>
      </c>
      <c r="U128" s="406"/>
      <c r="V128" s="407">
        <f>SUM(V118:V127)</f>
        <v>0</v>
      </c>
      <c r="W128" s="408">
        <f>R128+T128+V128</f>
        <v>0</v>
      </c>
      <c r="X128" s="403"/>
      <c r="Y128" s="406">
        <f>SUM(Y117:Y127)</f>
        <v>503</v>
      </c>
      <c r="Z128" s="406"/>
      <c r="AA128" s="406">
        <f>SUM(AA117:AA127)</f>
        <v>520</v>
      </c>
      <c r="AB128" s="406"/>
      <c r="AC128" s="406">
        <f>SUM(AC117:AC127)</f>
        <v>348</v>
      </c>
      <c r="AD128" s="406"/>
      <c r="AE128" s="406">
        <f>SUM(AE117:AE127)</f>
        <v>0</v>
      </c>
      <c r="AF128" s="406"/>
      <c r="AG128" s="406">
        <f>SUM(AG117:AG127)</f>
        <v>0</v>
      </c>
      <c r="AH128" s="406"/>
      <c r="AI128" s="407">
        <f>SUM(AI117:AI127)</f>
        <v>0</v>
      </c>
      <c r="AJ128" s="408">
        <f>Y128+AA128+AC128+AE128+AG128+AI128</f>
        <v>1371</v>
      </c>
      <c r="AK128" s="403"/>
      <c r="AL128" s="406">
        <f>SUM(AL117:AL127)</f>
        <v>0</v>
      </c>
      <c r="AM128" s="406"/>
      <c r="AN128" s="407">
        <f>SUM(AN117:AN127)</f>
        <v>0</v>
      </c>
      <c r="AO128" s="408">
        <f>SUM(AO118:AO127)</f>
        <v>0</v>
      </c>
      <c r="AP128" s="403"/>
      <c r="AQ128" s="406">
        <f>SUM(AQ118:AQ127)</f>
        <v>361</v>
      </c>
      <c r="AR128" s="406"/>
      <c r="AS128" s="406">
        <f>SUM(AS118:AS127)</f>
        <v>100</v>
      </c>
      <c r="AT128" s="406"/>
      <c r="AU128" s="407">
        <f>SUM(AU118:AU127)</f>
        <v>0</v>
      </c>
      <c r="AV128" s="408">
        <f>SUM(AV118:AV127)</f>
        <v>461</v>
      </c>
      <c r="AW128" s="426"/>
      <c r="AX128" s="427"/>
      <c r="AY128" s="427"/>
      <c r="AZ128" s="427"/>
      <c r="BA128" s="410">
        <f>SUM(BA118:BA127)</f>
        <v>582</v>
      </c>
      <c r="BB128" s="429"/>
      <c r="BC128" s="427"/>
      <c r="BD128" s="427"/>
      <c r="BE128" s="427"/>
      <c r="BF128" s="427"/>
      <c r="BG128" s="427"/>
      <c r="BH128" s="410">
        <f>SUM(BH118:BH127)</f>
        <v>338</v>
      </c>
      <c r="BI128" s="411"/>
      <c r="BJ128" s="431">
        <f t="shared" si="36"/>
        <v>3278</v>
      </c>
      <c r="BK128" s="412">
        <v>6</v>
      </c>
    </row>
    <row r="129" spans="1:63" ht="15">
      <c r="A129" s="415" t="s">
        <v>559</v>
      </c>
      <c r="B129" s="415"/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5"/>
      <c r="AI129" s="415"/>
      <c r="AJ129" s="415"/>
      <c r="AK129" s="415"/>
      <c r="AL129" s="415"/>
      <c r="AM129" s="415"/>
      <c r="AN129" s="415"/>
      <c r="AO129" s="415"/>
      <c r="AP129" s="415"/>
      <c r="AQ129" s="415"/>
      <c r="AR129" s="415"/>
      <c r="AS129" s="415"/>
      <c r="AT129" s="415"/>
      <c r="AU129" s="415"/>
      <c r="AV129" s="415"/>
      <c r="AW129" s="367"/>
      <c r="AX129" s="367"/>
      <c r="AY129" s="367"/>
      <c r="AZ129" s="367"/>
      <c r="BA129" s="367"/>
      <c r="BB129" s="367"/>
      <c r="BC129" s="367"/>
      <c r="BD129" s="367"/>
      <c r="BE129" s="367"/>
      <c r="BF129" s="367"/>
      <c r="BG129" s="367"/>
      <c r="BH129" s="367"/>
      <c r="BI129" s="367"/>
      <c r="BJ129" s="367"/>
      <c r="BK129" s="378"/>
    </row>
    <row r="130" spans="1:63" ht="15">
      <c r="A130" s="341">
        <v>1</v>
      </c>
      <c r="B130" s="341" t="s">
        <v>560</v>
      </c>
      <c r="C130" s="382"/>
      <c r="I130" s="388">
        <f>D130+F130+H130</f>
        <v>0</v>
      </c>
      <c r="J130" s="341">
        <v>5</v>
      </c>
      <c r="K130" s="341">
        <v>87</v>
      </c>
      <c r="P130" s="388">
        <f>K130</f>
        <v>87</v>
      </c>
      <c r="W130" s="388">
        <f>R130+T130+V130</f>
        <v>0</v>
      </c>
      <c r="X130" s="341">
        <v>13</v>
      </c>
      <c r="Y130" s="341">
        <v>66</v>
      </c>
      <c r="Z130" s="341">
        <v>3</v>
      </c>
      <c r="AA130" s="341">
        <v>90</v>
      </c>
      <c r="AB130" s="341">
        <v>6</v>
      </c>
      <c r="AC130" s="341">
        <v>81</v>
      </c>
      <c r="AJ130" s="388">
        <f>Y130+AA130+AC130</f>
        <v>237</v>
      </c>
      <c r="AM130" s="341">
        <v>9</v>
      </c>
      <c r="AN130" s="341">
        <v>72</v>
      </c>
      <c r="AO130" s="388">
        <f aca="true" t="shared" si="38" ref="AO130:AO137">AL130+AN130</f>
        <v>72</v>
      </c>
      <c r="AP130" s="341">
        <v>5</v>
      </c>
      <c r="AQ130" s="341">
        <v>87</v>
      </c>
      <c r="AV130" s="388">
        <f>AQ130</f>
        <v>87</v>
      </c>
      <c r="AZ130" s="389"/>
      <c r="BA130" s="389"/>
      <c r="BG130" s="389"/>
      <c r="BH130" s="389"/>
      <c r="BI130" s="389"/>
      <c r="BJ130" s="391">
        <f aca="true" t="shared" si="39" ref="BJ130:BJ140">I130+P130+W130+AJ130+AO130+AV130+BA130+BH130</f>
        <v>483</v>
      </c>
      <c r="BK130" s="394"/>
    </row>
    <row r="131" spans="1:63" ht="15">
      <c r="A131" s="341">
        <v>2</v>
      </c>
      <c r="B131" s="341" t="s">
        <v>561</v>
      </c>
      <c r="C131" s="382">
        <v>9</v>
      </c>
      <c r="D131" s="341">
        <v>75</v>
      </c>
      <c r="E131" s="341">
        <v>8</v>
      </c>
      <c r="F131" s="341">
        <v>74</v>
      </c>
      <c r="I131" s="388">
        <f>D131+F131+H131</f>
        <v>149</v>
      </c>
      <c r="N131" s="341">
        <v>1</v>
      </c>
      <c r="O131" s="341">
        <v>100</v>
      </c>
      <c r="P131" s="388">
        <f>O131</f>
        <v>100</v>
      </c>
      <c r="S131" s="341">
        <v>4</v>
      </c>
      <c r="T131" s="341">
        <v>86</v>
      </c>
      <c r="W131" s="388">
        <f>R131+T131+V131</f>
        <v>86</v>
      </c>
      <c r="AJ131" s="388">
        <f>AE131+AG131+AI131</f>
        <v>0</v>
      </c>
      <c r="AK131" s="341">
        <v>11</v>
      </c>
      <c r="AL131" s="341">
        <v>70</v>
      </c>
      <c r="AM131" s="341">
        <v>9</v>
      </c>
      <c r="AN131" s="341">
        <v>72</v>
      </c>
      <c r="AO131" s="388">
        <f t="shared" si="38"/>
        <v>142</v>
      </c>
      <c r="AV131" s="388"/>
      <c r="AZ131" s="373"/>
      <c r="BA131" s="373"/>
      <c r="BG131" s="373"/>
      <c r="BH131" s="373"/>
      <c r="BI131" s="373"/>
      <c r="BJ131" s="391">
        <f t="shared" si="39"/>
        <v>477</v>
      </c>
      <c r="BK131" s="394"/>
    </row>
    <row r="132" spans="1:63" ht="15">
      <c r="A132" s="341">
        <v>3</v>
      </c>
      <c r="B132" s="341" t="s">
        <v>562</v>
      </c>
      <c r="C132" s="382"/>
      <c r="I132" s="388">
        <f>D132+F132+H132</f>
        <v>0</v>
      </c>
      <c r="J132" s="341">
        <v>8</v>
      </c>
      <c r="K132" s="341">
        <v>78</v>
      </c>
      <c r="P132" s="388">
        <f>K132</f>
        <v>78</v>
      </c>
      <c r="W132" s="388">
        <f>R132+T132+V132</f>
        <v>0</v>
      </c>
      <c r="X132" s="341">
        <v>11</v>
      </c>
      <c r="Y132" s="341">
        <v>70</v>
      </c>
      <c r="AB132" s="341">
        <v>6</v>
      </c>
      <c r="AC132" s="341">
        <v>81</v>
      </c>
      <c r="AJ132" s="388">
        <f>Y132+AA132+AC132</f>
        <v>151</v>
      </c>
      <c r="AK132" s="397">
        <v>15</v>
      </c>
      <c r="AL132" s="397">
        <v>62</v>
      </c>
      <c r="AM132" s="397">
        <v>9</v>
      </c>
      <c r="AN132" s="397">
        <v>72</v>
      </c>
      <c r="AO132" s="388">
        <f t="shared" si="38"/>
        <v>134</v>
      </c>
      <c r="AP132" s="397">
        <v>6</v>
      </c>
      <c r="AQ132" s="397">
        <v>84</v>
      </c>
      <c r="AV132" s="388">
        <f>AQ132</f>
        <v>84</v>
      </c>
      <c r="AZ132" s="373"/>
      <c r="BA132" s="373"/>
      <c r="BG132" s="373"/>
      <c r="BH132" s="373"/>
      <c r="BI132" s="373"/>
      <c r="BJ132" s="391">
        <f t="shared" si="39"/>
        <v>447</v>
      </c>
      <c r="BK132" s="394"/>
    </row>
    <row r="133" spans="1:63" ht="15">
      <c r="A133" s="341">
        <v>4</v>
      </c>
      <c r="B133" s="341" t="s">
        <v>563</v>
      </c>
      <c r="C133" s="382"/>
      <c r="I133" s="388">
        <f>D133+F133+H133</f>
        <v>0</v>
      </c>
      <c r="J133" s="341">
        <v>8</v>
      </c>
      <c r="K133" s="341">
        <v>78</v>
      </c>
      <c r="P133" s="388">
        <f>K133</f>
        <v>78</v>
      </c>
      <c r="W133" s="388">
        <f>R133+T133+V133</f>
        <v>0</v>
      </c>
      <c r="X133" s="341">
        <v>8</v>
      </c>
      <c r="Y133" s="341">
        <v>78</v>
      </c>
      <c r="Z133" s="341">
        <v>4</v>
      </c>
      <c r="AA133" s="341">
        <v>86</v>
      </c>
      <c r="AB133" s="341">
        <v>6</v>
      </c>
      <c r="AC133" s="341">
        <v>81</v>
      </c>
      <c r="AJ133" s="388">
        <f>Y133+AA133+AC133</f>
        <v>245</v>
      </c>
      <c r="AO133" s="388">
        <f t="shared" si="38"/>
        <v>0</v>
      </c>
      <c r="AV133" s="388"/>
      <c r="AZ133" s="373"/>
      <c r="BA133" s="373"/>
      <c r="BG133" s="373"/>
      <c r="BH133" s="373"/>
      <c r="BI133" s="373"/>
      <c r="BJ133" s="391">
        <f t="shared" si="39"/>
        <v>323</v>
      </c>
      <c r="BK133" s="394"/>
    </row>
    <row r="134" spans="1:63" ht="15">
      <c r="A134" s="341">
        <v>5</v>
      </c>
      <c r="B134" s="341" t="s">
        <v>564</v>
      </c>
      <c r="C134" s="382"/>
      <c r="E134" s="341">
        <v>8</v>
      </c>
      <c r="F134" s="341">
        <v>74</v>
      </c>
      <c r="I134" s="388">
        <f>D134+F134+H134</f>
        <v>74</v>
      </c>
      <c r="P134" s="388"/>
      <c r="S134" s="341">
        <v>4</v>
      </c>
      <c r="T134" s="341">
        <v>86</v>
      </c>
      <c r="W134" s="388">
        <f>R134+T134+V134</f>
        <v>86</v>
      </c>
      <c r="AJ134" s="388">
        <f>AE134+AG134+AI134</f>
        <v>0</v>
      </c>
      <c r="AK134" s="341">
        <v>13</v>
      </c>
      <c r="AL134" s="341">
        <v>66</v>
      </c>
      <c r="AM134" s="341">
        <v>9</v>
      </c>
      <c r="AN134" s="341">
        <v>72</v>
      </c>
      <c r="AO134" s="388">
        <f t="shared" si="38"/>
        <v>138</v>
      </c>
      <c r="AV134" s="388"/>
      <c r="AZ134" s="373"/>
      <c r="BA134" s="373"/>
      <c r="BG134" s="373"/>
      <c r="BH134" s="373"/>
      <c r="BI134" s="373"/>
      <c r="BJ134" s="391">
        <f t="shared" si="39"/>
        <v>298</v>
      </c>
      <c r="BK134" s="394"/>
    </row>
    <row r="135" spans="1:63" ht="15">
      <c r="A135" s="341">
        <v>6</v>
      </c>
      <c r="B135" s="341" t="s">
        <v>565</v>
      </c>
      <c r="C135" s="382"/>
      <c r="I135" s="388"/>
      <c r="P135" s="388"/>
      <c r="W135" s="388"/>
      <c r="X135" s="341">
        <v>5</v>
      </c>
      <c r="Y135" s="341">
        <v>87</v>
      </c>
      <c r="Z135" s="341">
        <v>4</v>
      </c>
      <c r="AA135" s="341">
        <v>86</v>
      </c>
      <c r="AB135" s="341">
        <v>6</v>
      </c>
      <c r="AC135" s="341">
        <v>81</v>
      </c>
      <c r="AJ135" s="388">
        <f>Y135+AA135+AC135</f>
        <v>254</v>
      </c>
      <c r="AO135" s="388">
        <f t="shared" si="38"/>
        <v>0</v>
      </c>
      <c r="AV135" s="388"/>
      <c r="AZ135" s="373"/>
      <c r="BA135" s="373"/>
      <c r="BG135" s="373"/>
      <c r="BH135" s="373"/>
      <c r="BI135" s="373"/>
      <c r="BJ135" s="391">
        <f t="shared" si="39"/>
        <v>254</v>
      </c>
      <c r="BK135" s="394"/>
    </row>
    <row r="136" spans="1:63" ht="15">
      <c r="A136" s="341">
        <v>7</v>
      </c>
      <c r="B136" s="341" t="s">
        <v>566</v>
      </c>
      <c r="C136" s="382"/>
      <c r="I136" s="388">
        <f>D136+F136+H136</f>
        <v>0</v>
      </c>
      <c r="P136" s="388"/>
      <c r="W136" s="388">
        <f>R136+T136+V136</f>
        <v>0</v>
      </c>
      <c r="X136" s="397">
        <v>10</v>
      </c>
      <c r="Y136" s="397">
        <v>72</v>
      </c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  <c r="AJ136" s="388">
        <f>Y136+AA136+AC136</f>
        <v>72</v>
      </c>
      <c r="AK136" s="397"/>
      <c r="AL136" s="397"/>
      <c r="AM136" s="397"/>
      <c r="AN136" s="397"/>
      <c r="AO136" s="388">
        <f t="shared" si="38"/>
        <v>0</v>
      </c>
      <c r="AP136" s="341">
        <v>5</v>
      </c>
      <c r="AQ136" s="341">
        <v>87</v>
      </c>
      <c r="AV136" s="388">
        <f>AQ136</f>
        <v>87</v>
      </c>
      <c r="AZ136" s="373"/>
      <c r="BA136" s="373"/>
      <c r="BG136" s="373"/>
      <c r="BH136" s="373"/>
      <c r="BI136" s="373"/>
      <c r="BJ136" s="391">
        <f t="shared" si="39"/>
        <v>159</v>
      </c>
      <c r="BK136" s="394"/>
    </row>
    <row r="137" spans="1:63" ht="15">
      <c r="A137" s="341">
        <v>8</v>
      </c>
      <c r="B137" s="341" t="s">
        <v>567</v>
      </c>
      <c r="C137" s="382"/>
      <c r="I137" s="388">
        <f>D137+F137+H137</f>
        <v>0</v>
      </c>
      <c r="P137" s="388"/>
      <c r="W137" s="388">
        <f>R137+T137+V137</f>
        <v>0</v>
      </c>
      <c r="X137" s="341">
        <v>26</v>
      </c>
      <c r="Y137" s="341">
        <v>40</v>
      </c>
      <c r="Z137" s="341">
        <v>3</v>
      </c>
      <c r="AA137" s="341">
        <v>90</v>
      </c>
      <c r="AJ137" s="388">
        <f>Y137+AA137+AC137</f>
        <v>130</v>
      </c>
      <c r="AO137" s="388">
        <f t="shared" si="38"/>
        <v>0</v>
      </c>
      <c r="AV137" s="388"/>
      <c r="AZ137" s="373"/>
      <c r="BA137" s="373"/>
      <c r="BG137" s="373"/>
      <c r="BH137" s="373"/>
      <c r="BI137" s="373"/>
      <c r="BJ137" s="391">
        <f t="shared" si="39"/>
        <v>130</v>
      </c>
      <c r="BK137" s="394"/>
    </row>
    <row r="138" spans="1:63" ht="15">
      <c r="A138" s="341">
        <v>9</v>
      </c>
      <c r="B138" s="341" t="s">
        <v>568</v>
      </c>
      <c r="C138" s="382"/>
      <c r="I138" s="388"/>
      <c r="P138" s="388"/>
      <c r="W138" s="388"/>
      <c r="AJ138" s="388"/>
      <c r="AO138" s="388"/>
      <c r="AP138" s="341">
        <v>10</v>
      </c>
      <c r="AQ138" s="341">
        <v>72</v>
      </c>
      <c r="AV138" s="388">
        <f>AQ138</f>
        <v>72</v>
      </c>
      <c r="AZ138" s="373"/>
      <c r="BA138" s="373"/>
      <c r="BG138" s="373"/>
      <c r="BH138" s="373"/>
      <c r="BI138" s="373"/>
      <c r="BJ138" s="391">
        <f t="shared" si="39"/>
        <v>72</v>
      </c>
      <c r="BK138" s="394"/>
    </row>
    <row r="139" spans="1:63" ht="15">
      <c r="A139" s="341">
        <v>10</v>
      </c>
      <c r="B139" s="341" t="s">
        <v>569</v>
      </c>
      <c r="C139" s="382"/>
      <c r="I139" s="388"/>
      <c r="P139" s="388"/>
      <c r="W139" s="388"/>
      <c r="AJ139" s="388"/>
      <c r="AO139" s="388"/>
      <c r="AP139" s="341">
        <v>12</v>
      </c>
      <c r="AQ139" s="341">
        <v>68</v>
      </c>
      <c r="AV139" s="388">
        <f>AQ139</f>
        <v>68</v>
      </c>
      <c r="AZ139" s="402"/>
      <c r="BA139" s="402"/>
      <c r="BG139" s="402"/>
      <c r="BH139" s="402"/>
      <c r="BI139" s="402"/>
      <c r="BJ139" s="391">
        <f t="shared" si="39"/>
        <v>68</v>
      </c>
      <c r="BK139" s="394"/>
    </row>
    <row r="140" spans="1:63" ht="15.75" thickBot="1">
      <c r="A140" s="406"/>
      <c r="B140" s="404" t="s">
        <v>451</v>
      </c>
      <c r="C140" s="405"/>
      <c r="D140" s="406">
        <f>SUM(D130:D139)</f>
        <v>75</v>
      </c>
      <c r="E140" s="406"/>
      <c r="F140" s="406">
        <f>SUM(F130:F139)</f>
        <v>148</v>
      </c>
      <c r="G140" s="406"/>
      <c r="H140" s="407">
        <f>SUM(H130:H139)</f>
        <v>0</v>
      </c>
      <c r="I140" s="408">
        <f>D140+F140</f>
        <v>223</v>
      </c>
      <c r="J140" s="403"/>
      <c r="K140" s="406">
        <f>SUM(K130:K139)</f>
        <v>243</v>
      </c>
      <c r="L140" s="406"/>
      <c r="M140" s="406">
        <f>SUM(M130:M139)</f>
        <v>0</v>
      </c>
      <c r="N140" s="406"/>
      <c r="O140" s="407">
        <f>SUM(O130:O139)</f>
        <v>100</v>
      </c>
      <c r="P140" s="408">
        <f>K140+M140+O140</f>
        <v>343</v>
      </c>
      <c r="Q140" s="403"/>
      <c r="R140" s="406">
        <f>SUM(R130:R139)</f>
        <v>0</v>
      </c>
      <c r="S140" s="406"/>
      <c r="T140" s="406">
        <f>SUM(T130:T139)</f>
        <v>172</v>
      </c>
      <c r="U140" s="406"/>
      <c r="V140" s="407">
        <f>SUM(V130:V139)</f>
        <v>0</v>
      </c>
      <c r="W140" s="408">
        <f>R140+T140+V140</f>
        <v>172</v>
      </c>
      <c r="X140" s="403"/>
      <c r="Y140" s="406">
        <f>SUM(Y129:Y139)</f>
        <v>413</v>
      </c>
      <c r="Z140" s="406"/>
      <c r="AA140" s="406">
        <f>SUM(AA129:AA139)</f>
        <v>352</v>
      </c>
      <c r="AB140" s="406"/>
      <c r="AC140" s="406">
        <f>SUM(AC129:AC139)</f>
        <v>324</v>
      </c>
      <c r="AD140" s="406"/>
      <c r="AE140" s="406">
        <f>SUM(AE129:AE139)</f>
        <v>0</v>
      </c>
      <c r="AF140" s="406"/>
      <c r="AG140" s="406">
        <f>SUM(AG129:AG139)</f>
        <v>0</v>
      </c>
      <c r="AH140" s="406"/>
      <c r="AI140" s="407">
        <f>SUM(AI129:AI139)</f>
        <v>0</v>
      </c>
      <c r="AJ140" s="408">
        <f>Y140+AA140+AC140+AE140+AG140+AI140</f>
        <v>1089</v>
      </c>
      <c r="AK140" s="403"/>
      <c r="AL140" s="406">
        <f>SUM(AL129:AL139)</f>
        <v>198</v>
      </c>
      <c r="AM140" s="406"/>
      <c r="AN140" s="407">
        <f>SUM(AN129:AN139)</f>
        <v>288</v>
      </c>
      <c r="AO140" s="408">
        <f>SUM(AO130:AO139)</f>
        <v>486</v>
      </c>
      <c r="AP140" s="403"/>
      <c r="AQ140" s="406">
        <f>SUM(AQ130:AQ139)</f>
        <v>398</v>
      </c>
      <c r="AR140" s="406"/>
      <c r="AS140" s="406">
        <f>SUM(AS130:AS139)</f>
        <v>0</v>
      </c>
      <c r="AT140" s="406"/>
      <c r="AU140" s="407">
        <f>SUM(AU130:AU139)</f>
        <v>0</v>
      </c>
      <c r="AV140" s="408">
        <f>SUM(AV130:AV139)</f>
        <v>398</v>
      </c>
      <c r="AW140" s="426"/>
      <c r="AX140" s="427"/>
      <c r="AY140" s="427"/>
      <c r="AZ140" s="427"/>
      <c r="BA140" s="410"/>
      <c r="BB140" s="429"/>
      <c r="BC140" s="427"/>
      <c r="BD140" s="427"/>
      <c r="BE140" s="427"/>
      <c r="BF140" s="427"/>
      <c r="BG140" s="427"/>
      <c r="BH140" s="410"/>
      <c r="BI140" s="430"/>
      <c r="BJ140" s="412">
        <f t="shared" si="39"/>
        <v>2711</v>
      </c>
      <c r="BK140" s="412">
        <v>7</v>
      </c>
    </row>
    <row r="141" spans="1:63" ht="15">
      <c r="A141" s="415" t="s">
        <v>570</v>
      </c>
      <c r="B141" s="415"/>
      <c r="C141" s="415"/>
      <c r="D141" s="415"/>
      <c r="E141" s="415"/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  <c r="Q141" s="415"/>
      <c r="R141" s="415"/>
      <c r="S141" s="415"/>
      <c r="T141" s="415"/>
      <c r="U141" s="415"/>
      <c r="V141" s="415"/>
      <c r="W141" s="415"/>
      <c r="X141" s="415"/>
      <c r="Y141" s="415"/>
      <c r="Z141" s="415"/>
      <c r="AA141" s="415"/>
      <c r="AB141" s="415"/>
      <c r="AC141" s="415"/>
      <c r="AD141" s="415"/>
      <c r="AE141" s="415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5"/>
      <c r="AQ141" s="415"/>
      <c r="AR141" s="415"/>
      <c r="AS141" s="415"/>
      <c r="AT141" s="415"/>
      <c r="AU141" s="415"/>
      <c r="AV141" s="415"/>
      <c r="AW141" s="367"/>
      <c r="AX141" s="367"/>
      <c r="AY141" s="367"/>
      <c r="AZ141" s="367"/>
      <c r="BA141" s="367"/>
      <c r="BB141" s="367"/>
      <c r="BC141" s="367"/>
      <c r="BD141" s="367"/>
      <c r="BE141" s="367"/>
      <c r="BF141" s="367"/>
      <c r="BG141" s="367"/>
      <c r="BH141" s="367"/>
      <c r="BI141" s="367"/>
      <c r="BJ141" s="367"/>
      <c r="BK141" s="378"/>
    </row>
    <row r="142" spans="1:63" ht="15">
      <c r="A142" s="341">
        <v>1</v>
      </c>
      <c r="B142" s="341" t="s">
        <v>571</v>
      </c>
      <c r="C142" s="382"/>
      <c r="I142" s="388">
        <f aca="true" t="shared" si="40" ref="I142:I149">D142+F142+H142</f>
        <v>0</v>
      </c>
      <c r="P142" s="388">
        <v>90</v>
      </c>
      <c r="W142" s="388">
        <f aca="true" t="shared" si="41" ref="W142:W149">R142+T142+V142</f>
        <v>0</v>
      </c>
      <c r="X142" s="341">
        <v>3</v>
      </c>
      <c r="Y142" s="341">
        <v>96</v>
      </c>
      <c r="Z142" s="341">
        <v>10</v>
      </c>
      <c r="AA142" s="341">
        <v>70</v>
      </c>
      <c r="AJ142" s="388">
        <f aca="true" t="shared" si="42" ref="AJ142:AJ149">Y142+AA142+AC142</f>
        <v>166</v>
      </c>
      <c r="AO142" s="388">
        <f aca="true" t="shared" si="43" ref="AO142:AO149">AL142+AN142</f>
        <v>0</v>
      </c>
      <c r="AV142" s="388"/>
      <c r="AW142" s="341">
        <v>4</v>
      </c>
      <c r="AX142" s="341">
        <v>90</v>
      </c>
      <c r="AZ142" s="389"/>
      <c r="BA142" s="389">
        <f>AX142</f>
        <v>90</v>
      </c>
      <c r="BG142" s="389"/>
      <c r="BH142" s="390">
        <f aca="true" t="shared" si="44" ref="BH142:BH150">BC142</f>
        <v>0</v>
      </c>
      <c r="BI142" s="389"/>
      <c r="BJ142" s="391">
        <f aca="true" t="shared" si="45" ref="BJ142:BJ149">I142+P142+W142+AJ142+AO142+AV142+BA142+BH142</f>
        <v>346</v>
      </c>
      <c r="BK142" s="373"/>
    </row>
    <row r="143" spans="1:63" ht="15">
      <c r="A143" s="341">
        <v>2</v>
      </c>
      <c r="B143" s="341" t="s">
        <v>572</v>
      </c>
      <c r="C143" s="382"/>
      <c r="I143" s="388">
        <f t="shared" si="40"/>
        <v>0</v>
      </c>
      <c r="P143" s="388">
        <v>96</v>
      </c>
      <c r="W143" s="388">
        <f t="shared" si="41"/>
        <v>0</v>
      </c>
      <c r="X143" s="341">
        <v>6</v>
      </c>
      <c r="Y143" s="341">
        <v>84</v>
      </c>
      <c r="Z143" s="341">
        <v>7</v>
      </c>
      <c r="AA143" s="341">
        <v>77</v>
      </c>
      <c r="AJ143" s="388">
        <f t="shared" si="42"/>
        <v>161</v>
      </c>
      <c r="AO143" s="388">
        <f t="shared" si="43"/>
        <v>0</v>
      </c>
      <c r="AV143" s="388"/>
      <c r="AZ143" s="373"/>
      <c r="BA143" s="373"/>
      <c r="BB143" s="341">
        <v>11</v>
      </c>
      <c r="BC143" s="341">
        <v>70</v>
      </c>
      <c r="BG143" s="373"/>
      <c r="BH143" s="373">
        <f t="shared" si="44"/>
        <v>70</v>
      </c>
      <c r="BI143" s="373"/>
      <c r="BJ143" s="391">
        <f t="shared" si="45"/>
        <v>327</v>
      </c>
      <c r="BK143" s="373"/>
    </row>
    <row r="144" spans="1:63" ht="15">
      <c r="A144" s="341">
        <v>3</v>
      </c>
      <c r="B144" s="341" t="s">
        <v>573</v>
      </c>
      <c r="C144" s="382"/>
      <c r="I144" s="388">
        <f t="shared" si="40"/>
        <v>0</v>
      </c>
      <c r="J144" s="341">
        <v>10</v>
      </c>
      <c r="K144" s="341">
        <v>72</v>
      </c>
      <c r="P144" s="388"/>
      <c r="W144" s="388">
        <f t="shared" si="41"/>
        <v>0</v>
      </c>
      <c r="X144" s="341">
        <v>13</v>
      </c>
      <c r="Y144" s="341">
        <v>66</v>
      </c>
      <c r="Z144" s="341">
        <v>7</v>
      </c>
      <c r="AA144" s="341">
        <v>77</v>
      </c>
      <c r="AJ144" s="388">
        <f t="shared" si="42"/>
        <v>143</v>
      </c>
      <c r="AO144" s="388">
        <f t="shared" si="43"/>
        <v>0</v>
      </c>
      <c r="AP144" s="341">
        <v>3</v>
      </c>
      <c r="AQ144" s="341">
        <v>93</v>
      </c>
      <c r="AV144" s="388">
        <f>AQ144</f>
        <v>93</v>
      </c>
      <c r="AW144" s="341">
        <v>5</v>
      </c>
      <c r="AX144" s="341">
        <v>87</v>
      </c>
      <c r="AZ144" s="373"/>
      <c r="BA144" s="373">
        <f aca="true" t="shared" si="46" ref="BA144:BA150">AX144</f>
        <v>87</v>
      </c>
      <c r="BG144" s="373"/>
      <c r="BH144" s="394">
        <f t="shared" si="44"/>
        <v>0</v>
      </c>
      <c r="BI144" s="373"/>
      <c r="BJ144" s="391">
        <f t="shared" si="45"/>
        <v>323</v>
      </c>
      <c r="BK144" s="373"/>
    </row>
    <row r="145" spans="1:63" ht="15">
      <c r="A145" s="341">
        <v>4</v>
      </c>
      <c r="B145" s="341" t="s">
        <v>574</v>
      </c>
      <c r="C145" s="382"/>
      <c r="I145" s="388">
        <f t="shared" si="40"/>
        <v>0</v>
      </c>
      <c r="J145" s="341">
        <v>6</v>
      </c>
      <c r="K145" s="341">
        <v>84</v>
      </c>
      <c r="P145" s="388">
        <v>75</v>
      </c>
      <c r="W145" s="388">
        <f t="shared" si="41"/>
        <v>0</v>
      </c>
      <c r="AJ145" s="388">
        <f t="shared" si="42"/>
        <v>0</v>
      </c>
      <c r="AO145" s="388">
        <f t="shared" si="43"/>
        <v>0</v>
      </c>
      <c r="AP145" s="341">
        <v>1</v>
      </c>
      <c r="AQ145" s="341">
        <v>100</v>
      </c>
      <c r="AV145" s="388">
        <f>AQ145</f>
        <v>100</v>
      </c>
      <c r="AW145" s="341">
        <v>5</v>
      </c>
      <c r="AX145" s="341">
        <v>87</v>
      </c>
      <c r="AZ145" s="373"/>
      <c r="BA145" s="373">
        <f t="shared" si="46"/>
        <v>87</v>
      </c>
      <c r="BG145" s="373"/>
      <c r="BH145" s="394">
        <f t="shared" si="44"/>
        <v>0</v>
      </c>
      <c r="BI145" s="373"/>
      <c r="BJ145" s="391">
        <f t="shared" si="45"/>
        <v>262</v>
      </c>
      <c r="BK145" s="373"/>
    </row>
    <row r="146" spans="1:63" ht="15">
      <c r="A146" s="341">
        <v>5</v>
      </c>
      <c r="B146" s="341" t="s">
        <v>575</v>
      </c>
      <c r="C146" s="382"/>
      <c r="I146" s="388">
        <f t="shared" si="40"/>
        <v>0</v>
      </c>
      <c r="P146" s="388">
        <v>90</v>
      </c>
      <c r="W146" s="388">
        <f t="shared" si="41"/>
        <v>0</v>
      </c>
      <c r="X146" s="341">
        <v>21</v>
      </c>
      <c r="Y146" s="341">
        <v>50</v>
      </c>
      <c r="Z146" s="341">
        <v>10</v>
      </c>
      <c r="AA146" s="341">
        <v>70</v>
      </c>
      <c r="AJ146" s="388">
        <f t="shared" si="42"/>
        <v>120</v>
      </c>
      <c r="AO146" s="388">
        <f t="shared" si="43"/>
        <v>0</v>
      </c>
      <c r="AV146" s="388"/>
      <c r="AZ146" s="373"/>
      <c r="BA146" s="373">
        <f t="shared" si="46"/>
        <v>0</v>
      </c>
      <c r="BG146" s="373"/>
      <c r="BH146" s="394">
        <f t="shared" si="44"/>
        <v>0</v>
      </c>
      <c r="BI146" s="373"/>
      <c r="BJ146" s="391">
        <f t="shared" si="45"/>
        <v>210</v>
      </c>
      <c r="BK146" s="373"/>
    </row>
    <row r="147" spans="1:63" ht="15">
      <c r="A147" s="341">
        <v>6</v>
      </c>
      <c r="B147" s="341" t="s">
        <v>576</v>
      </c>
      <c r="C147" s="382"/>
      <c r="I147" s="388">
        <f t="shared" si="40"/>
        <v>0</v>
      </c>
      <c r="P147" s="388">
        <v>87</v>
      </c>
      <c r="W147" s="388">
        <f t="shared" si="41"/>
        <v>0</v>
      </c>
      <c r="X147" s="341">
        <v>20</v>
      </c>
      <c r="Y147" s="341">
        <v>52</v>
      </c>
      <c r="AJ147" s="388">
        <f t="shared" si="42"/>
        <v>52</v>
      </c>
      <c r="AO147" s="388">
        <f t="shared" si="43"/>
        <v>0</v>
      </c>
      <c r="AV147" s="388"/>
      <c r="AZ147" s="373"/>
      <c r="BA147" s="373">
        <f t="shared" si="46"/>
        <v>0</v>
      </c>
      <c r="BG147" s="373"/>
      <c r="BH147" s="394">
        <f t="shared" si="44"/>
        <v>0</v>
      </c>
      <c r="BI147" s="373"/>
      <c r="BJ147" s="391">
        <f t="shared" si="45"/>
        <v>139</v>
      </c>
      <c r="BK147" s="373"/>
    </row>
    <row r="148" spans="1:63" ht="15">
      <c r="A148" s="341">
        <v>7</v>
      </c>
      <c r="B148" s="341" t="s">
        <v>577</v>
      </c>
      <c r="C148" s="382"/>
      <c r="I148" s="388">
        <f t="shared" si="40"/>
        <v>0</v>
      </c>
      <c r="P148" s="388">
        <v>90</v>
      </c>
      <c r="W148" s="388">
        <f t="shared" si="41"/>
        <v>0</v>
      </c>
      <c r="AJ148" s="388">
        <f t="shared" si="42"/>
        <v>0</v>
      </c>
      <c r="AO148" s="388">
        <f t="shared" si="43"/>
        <v>0</v>
      </c>
      <c r="AV148" s="388"/>
      <c r="AZ148" s="373"/>
      <c r="BA148" s="373">
        <f t="shared" si="46"/>
        <v>0</v>
      </c>
      <c r="BG148" s="373"/>
      <c r="BH148" s="394">
        <f t="shared" si="44"/>
        <v>0</v>
      </c>
      <c r="BI148" s="373"/>
      <c r="BJ148" s="391">
        <f t="shared" si="45"/>
        <v>90</v>
      </c>
      <c r="BK148" s="373"/>
    </row>
    <row r="149" spans="1:63" ht="15">
      <c r="A149" s="341">
        <v>8</v>
      </c>
      <c r="B149" s="341" t="s">
        <v>578</v>
      </c>
      <c r="C149" s="382"/>
      <c r="I149" s="388">
        <f t="shared" si="40"/>
        <v>0</v>
      </c>
      <c r="L149" s="341">
        <v>6</v>
      </c>
      <c r="M149" s="341">
        <v>84</v>
      </c>
      <c r="P149" s="388"/>
      <c r="W149" s="388">
        <f t="shared" si="41"/>
        <v>0</v>
      </c>
      <c r="X149" s="341">
        <v>22</v>
      </c>
      <c r="Y149" s="341">
        <v>48</v>
      </c>
      <c r="AJ149" s="388">
        <f t="shared" si="42"/>
        <v>48</v>
      </c>
      <c r="AO149" s="388">
        <f t="shared" si="43"/>
        <v>0</v>
      </c>
      <c r="AV149" s="388"/>
      <c r="AZ149" s="373"/>
      <c r="BA149" s="373">
        <f t="shared" si="46"/>
        <v>0</v>
      </c>
      <c r="BG149" s="373"/>
      <c r="BH149" s="373">
        <f t="shared" si="44"/>
        <v>0</v>
      </c>
      <c r="BI149" s="394"/>
      <c r="BJ149" s="391">
        <f t="shared" si="45"/>
        <v>48</v>
      </c>
      <c r="BK149" s="402"/>
    </row>
    <row r="150" spans="1:63" ht="15">
      <c r="A150" s="341">
        <v>9</v>
      </c>
      <c r="B150" s="341" t="s">
        <v>579</v>
      </c>
      <c r="C150" s="382"/>
      <c r="I150" s="388"/>
      <c r="P150" s="388"/>
      <c r="W150" s="388"/>
      <c r="AJ150" s="388"/>
      <c r="AO150" s="388"/>
      <c r="AV150" s="388"/>
      <c r="AW150" s="341">
        <v>4</v>
      </c>
      <c r="AX150" s="341">
        <v>90</v>
      </c>
      <c r="AZ150" s="402"/>
      <c r="BA150" s="373">
        <f t="shared" si="46"/>
        <v>90</v>
      </c>
      <c r="BG150" s="402"/>
      <c r="BH150" s="440">
        <f t="shared" si="44"/>
        <v>0</v>
      </c>
      <c r="BI150" s="420"/>
      <c r="BJ150" s="391"/>
      <c r="BK150" s="402"/>
    </row>
    <row r="151" spans="1:64" ht="15.75" thickBot="1">
      <c r="A151" s="406"/>
      <c r="B151" s="404" t="s">
        <v>451</v>
      </c>
      <c r="C151" s="405"/>
      <c r="D151" s="406">
        <f>SUM(D142:D149)</f>
        <v>0</v>
      </c>
      <c r="E151" s="406"/>
      <c r="F151" s="406">
        <f>SUM(F142:F149)</f>
        <v>0</v>
      </c>
      <c r="G151" s="406"/>
      <c r="H151" s="407">
        <f>SUM(H142:H149)</f>
        <v>0</v>
      </c>
      <c r="I151" s="408">
        <f>SUM(I142:I149)</f>
        <v>0</v>
      </c>
      <c r="J151" s="403"/>
      <c r="K151" s="406">
        <f>SUM(K142:K149)</f>
        <v>156</v>
      </c>
      <c r="L151" s="406"/>
      <c r="M151" s="406">
        <f>SUM(M142:M149)</f>
        <v>84</v>
      </c>
      <c r="N151" s="406"/>
      <c r="O151" s="407">
        <f>SUM(O142:O149)</f>
        <v>0</v>
      </c>
      <c r="P151" s="408">
        <f>SUM(P142:P149)</f>
        <v>528</v>
      </c>
      <c r="Q151" s="403"/>
      <c r="R151" s="406">
        <f>SUM(R142:R149)</f>
        <v>0</v>
      </c>
      <c r="S151" s="406"/>
      <c r="T151" s="406">
        <f>SUM(T142:T149)</f>
        <v>0</v>
      </c>
      <c r="U151" s="406"/>
      <c r="V151" s="407"/>
      <c r="W151" s="408">
        <f>SUM(W142:W149)</f>
        <v>0</v>
      </c>
      <c r="X151" s="403"/>
      <c r="Y151" s="406">
        <f>SUM(Y141:Y149)</f>
        <v>396</v>
      </c>
      <c r="Z151" s="406"/>
      <c r="AA151" s="406">
        <f>SUM(AA141:AA149)</f>
        <v>294</v>
      </c>
      <c r="AB151" s="406"/>
      <c r="AC151" s="406">
        <f>SUM(AC141:AC149)</f>
        <v>0</v>
      </c>
      <c r="AD151" s="406"/>
      <c r="AE151" s="406">
        <f>SUM(AE141:AE149)</f>
        <v>0</v>
      </c>
      <c r="AF151" s="406"/>
      <c r="AG151" s="406">
        <f>SUM(AG141:AG149)</f>
        <v>0</v>
      </c>
      <c r="AH151" s="406"/>
      <c r="AI151" s="407">
        <f>SUM(AI141:AI149)</f>
        <v>0</v>
      </c>
      <c r="AJ151" s="408">
        <f>SUM(Y151:AI151)</f>
        <v>690</v>
      </c>
      <c r="AK151" s="403"/>
      <c r="AL151" s="406">
        <f>SUM(AL141:AL149)</f>
        <v>0</v>
      </c>
      <c r="AM151" s="406"/>
      <c r="AN151" s="407">
        <f>SUM(AN141:AN149)</f>
        <v>0</v>
      </c>
      <c r="AO151" s="408">
        <f>SUM(AO142:AO149)</f>
        <v>0</v>
      </c>
      <c r="AP151" s="403"/>
      <c r="AQ151" s="406">
        <f>SUM(AQ142:AQ149)</f>
        <v>193</v>
      </c>
      <c r="AR151" s="406"/>
      <c r="AS151" s="406">
        <f>SUM(AS142:AS149)</f>
        <v>0</v>
      </c>
      <c r="AT151" s="406"/>
      <c r="AU151" s="407">
        <f>SUM(AU142:AU149)</f>
        <v>0</v>
      </c>
      <c r="AV151" s="408">
        <f>SUM(AV142:AV149)</f>
        <v>193</v>
      </c>
      <c r="AW151" s="426"/>
      <c r="AX151" s="427"/>
      <c r="AY151" s="427"/>
      <c r="AZ151" s="427"/>
      <c r="BA151" s="410">
        <f>SUM(BA142:BA150)</f>
        <v>354</v>
      </c>
      <c r="BB151" s="427"/>
      <c r="BC151" s="427"/>
      <c r="BD151" s="427"/>
      <c r="BE151" s="427"/>
      <c r="BF151" s="427"/>
      <c r="BG151" s="427"/>
      <c r="BH151" s="410">
        <f>SUM(BH142:BH150)</f>
        <v>70</v>
      </c>
      <c r="BI151" s="430"/>
      <c r="BJ151" s="412">
        <f>I151+P151+W151+AJ151+AO151+AV151+BA151+BH151</f>
        <v>1835</v>
      </c>
      <c r="BK151" s="439">
        <v>8</v>
      </c>
      <c r="BL151" s="382"/>
    </row>
    <row r="152" spans="1:64" ht="15">
      <c r="A152" s="415" t="s">
        <v>580</v>
      </c>
      <c r="B152" s="415"/>
      <c r="C152" s="415"/>
      <c r="D152" s="415"/>
      <c r="E152" s="415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15"/>
      <c r="AA152" s="415"/>
      <c r="AB152" s="415"/>
      <c r="AC152" s="415"/>
      <c r="AD152" s="415"/>
      <c r="AE152" s="415"/>
      <c r="AF152" s="415"/>
      <c r="AG152" s="415"/>
      <c r="AH152" s="415"/>
      <c r="AI152" s="415"/>
      <c r="AJ152" s="415"/>
      <c r="AK152" s="415"/>
      <c r="AL152" s="415"/>
      <c r="AM152" s="415"/>
      <c r="AN152" s="415"/>
      <c r="AO152" s="415"/>
      <c r="AP152" s="415"/>
      <c r="AQ152" s="415"/>
      <c r="AR152" s="415"/>
      <c r="AS152" s="415"/>
      <c r="AT152" s="415"/>
      <c r="AU152" s="415"/>
      <c r="AV152" s="415"/>
      <c r="AW152" s="367"/>
      <c r="AX152" s="367"/>
      <c r="AY152" s="367"/>
      <c r="AZ152" s="367"/>
      <c r="BA152" s="367"/>
      <c r="BB152" s="367"/>
      <c r="BC152" s="367"/>
      <c r="BD152" s="367"/>
      <c r="BE152" s="367"/>
      <c r="BF152" s="367"/>
      <c r="BG152" s="367"/>
      <c r="BH152" s="367"/>
      <c r="BI152" s="367"/>
      <c r="BJ152" s="367"/>
      <c r="BK152" s="378"/>
      <c r="BL152" s="382"/>
    </row>
    <row r="153" spans="1:64" ht="15">
      <c r="A153" s="341">
        <v>1</v>
      </c>
      <c r="B153" s="341" t="s">
        <v>581</v>
      </c>
      <c r="C153" s="382"/>
      <c r="I153" s="388">
        <f>D153+F153+H153</f>
        <v>0</v>
      </c>
      <c r="P153" s="388"/>
      <c r="W153" s="388">
        <f>R153+T153+V153</f>
        <v>0</v>
      </c>
      <c r="X153" s="341">
        <v>10</v>
      </c>
      <c r="Y153" s="341">
        <v>72</v>
      </c>
      <c r="Z153" s="341">
        <v>10</v>
      </c>
      <c r="AA153" s="341">
        <v>70</v>
      </c>
      <c r="AB153" s="341">
        <v>3</v>
      </c>
      <c r="AC153" s="341">
        <v>91</v>
      </c>
      <c r="AJ153" s="388">
        <f>Y153+AA153+AC153</f>
        <v>233</v>
      </c>
      <c r="AO153" s="388">
        <f>AL153+AN153</f>
        <v>0</v>
      </c>
      <c r="AP153" s="341">
        <v>8</v>
      </c>
      <c r="AQ153" s="341">
        <v>78</v>
      </c>
      <c r="AV153" s="388">
        <f>AQ153</f>
        <v>78</v>
      </c>
      <c r="AZ153" s="373"/>
      <c r="BA153" s="390"/>
      <c r="BB153" s="341">
        <v>10</v>
      </c>
      <c r="BC153" s="341">
        <v>72</v>
      </c>
      <c r="BG153" s="389"/>
      <c r="BH153" s="390">
        <f aca="true" t="shared" si="47" ref="BH153:BH164">BC153+BE153</f>
        <v>72</v>
      </c>
      <c r="BI153" s="390"/>
      <c r="BJ153" s="391">
        <f aca="true" t="shared" si="48" ref="BJ153:BJ165">I153+P153+W153+AJ153+AO153+AV153+BA153+BH153</f>
        <v>383</v>
      </c>
      <c r="BK153" s="443"/>
      <c r="BL153" s="382"/>
    </row>
    <row r="154" spans="1:64" ht="15">
      <c r="A154" s="341">
        <v>2</v>
      </c>
      <c r="B154" s="341" t="s">
        <v>582</v>
      </c>
      <c r="C154" s="382"/>
      <c r="I154" s="388">
        <f>D154+F154+H154</f>
        <v>0</v>
      </c>
      <c r="P154" s="388"/>
      <c r="W154" s="388">
        <f>R154+T154+V154</f>
        <v>0</v>
      </c>
      <c r="X154" s="341">
        <v>25</v>
      </c>
      <c r="Y154" s="341">
        <v>42</v>
      </c>
      <c r="Z154" s="341">
        <v>10</v>
      </c>
      <c r="AA154" s="341">
        <v>70</v>
      </c>
      <c r="AB154" s="341">
        <v>3</v>
      </c>
      <c r="AC154" s="341">
        <v>91</v>
      </c>
      <c r="AJ154" s="388">
        <f>Y154+AA154+AC154</f>
        <v>203</v>
      </c>
      <c r="AO154" s="388">
        <f>AL154+AN154</f>
        <v>0</v>
      </c>
      <c r="AV154" s="388"/>
      <c r="AZ154" s="373"/>
      <c r="BA154" s="394">
        <f>AX154</f>
        <v>0</v>
      </c>
      <c r="BB154" s="341">
        <v>11</v>
      </c>
      <c r="BC154" s="341">
        <v>70</v>
      </c>
      <c r="BG154" s="373"/>
      <c r="BH154" s="394">
        <f t="shared" si="47"/>
        <v>70</v>
      </c>
      <c r="BI154" s="394"/>
      <c r="BJ154" s="391">
        <f t="shared" si="48"/>
        <v>273</v>
      </c>
      <c r="BK154" s="443"/>
      <c r="BL154" s="382"/>
    </row>
    <row r="155" spans="1:64" ht="15">
      <c r="A155" s="341">
        <v>3</v>
      </c>
      <c r="B155" s="341" t="s">
        <v>583</v>
      </c>
      <c r="C155" s="382"/>
      <c r="I155" s="388">
        <f>D155+F155+H155</f>
        <v>0</v>
      </c>
      <c r="P155" s="388"/>
      <c r="W155" s="388">
        <f>R155+T155+V155</f>
        <v>0</v>
      </c>
      <c r="X155" s="341">
        <v>20</v>
      </c>
      <c r="Y155" s="341">
        <v>52</v>
      </c>
      <c r="Z155" s="341">
        <v>12</v>
      </c>
      <c r="AA155" s="341">
        <v>66</v>
      </c>
      <c r="AB155" s="341">
        <v>3</v>
      </c>
      <c r="AC155" s="341">
        <v>91</v>
      </c>
      <c r="AJ155" s="388">
        <f>Y155+AA155+AC155</f>
        <v>209</v>
      </c>
      <c r="AO155" s="388">
        <f>AL155+AN155</f>
        <v>0</v>
      </c>
      <c r="AV155" s="388"/>
      <c r="AW155" s="341">
        <v>15</v>
      </c>
      <c r="AX155" s="341">
        <v>62</v>
      </c>
      <c r="AZ155" s="373"/>
      <c r="BA155" s="394">
        <f>AX155</f>
        <v>62</v>
      </c>
      <c r="BG155" s="373"/>
      <c r="BH155" s="394">
        <f t="shared" si="47"/>
        <v>0</v>
      </c>
      <c r="BI155" s="394"/>
      <c r="BJ155" s="391">
        <f t="shared" si="48"/>
        <v>271</v>
      </c>
      <c r="BK155" s="443"/>
      <c r="BL155" s="382"/>
    </row>
    <row r="156" spans="1:64" ht="15">
      <c r="A156" s="341">
        <v>4</v>
      </c>
      <c r="B156" s="341" t="s">
        <v>584</v>
      </c>
      <c r="C156" s="382"/>
      <c r="I156" s="388">
        <f>D156+F156+H156</f>
        <v>0</v>
      </c>
      <c r="P156" s="388"/>
      <c r="W156" s="388">
        <f>R156+T156+V156</f>
        <v>0</v>
      </c>
      <c r="X156" s="341">
        <v>14</v>
      </c>
      <c r="Y156" s="341">
        <v>64</v>
      </c>
      <c r="Z156" s="341">
        <v>11</v>
      </c>
      <c r="AA156" s="341">
        <v>68</v>
      </c>
      <c r="AB156" s="341">
        <v>3</v>
      </c>
      <c r="AC156" s="341">
        <v>91</v>
      </c>
      <c r="AJ156" s="388">
        <f>Y156+AA156+AC156</f>
        <v>223</v>
      </c>
      <c r="AO156" s="388">
        <f>AL156+AN156</f>
        <v>0</v>
      </c>
      <c r="AV156" s="388"/>
      <c r="AZ156" s="373"/>
      <c r="BA156" s="394"/>
      <c r="BG156" s="373"/>
      <c r="BH156" s="394">
        <f t="shared" si="47"/>
        <v>0</v>
      </c>
      <c r="BI156" s="394"/>
      <c r="BJ156" s="391">
        <f t="shared" si="48"/>
        <v>223</v>
      </c>
      <c r="BK156" s="443"/>
      <c r="BL156" s="382"/>
    </row>
    <row r="157" spans="1:64" ht="15">
      <c r="A157" s="341">
        <v>5</v>
      </c>
      <c r="B157" s="341" t="s">
        <v>585</v>
      </c>
      <c r="C157" s="382"/>
      <c r="I157" s="388"/>
      <c r="P157" s="388"/>
      <c r="W157" s="388"/>
      <c r="AJ157" s="388"/>
      <c r="AO157" s="388"/>
      <c r="AV157" s="388"/>
      <c r="AZ157" s="373"/>
      <c r="BA157" s="394">
        <f aca="true" t="shared" si="49" ref="BA157:BA164">AX157</f>
        <v>0</v>
      </c>
      <c r="BB157" s="341">
        <v>10</v>
      </c>
      <c r="BC157" s="341">
        <v>72</v>
      </c>
      <c r="BD157" s="341">
        <v>6</v>
      </c>
      <c r="BE157" s="341">
        <v>80</v>
      </c>
      <c r="BG157" s="373"/>
      <c r="BH157" s="394">
        <f t="shared" si="47"/>
        <v>152</v>
      </c>
      <c r="BI157" s="394"/>
      <c r="BJ157" s="391">
        <f t="shared" si="48"/>
        <v>152</v>
      </c>
      <c r="BK157" s="443"/>
      <c r="BL157" s="382"/>
    </row>
    <row r="158" spans="1:64" ht="15">
      <c r="A158" s="341">
        <v>6</v>
      </c>
      <c r="B158" s="341" t="s">
        <v>586</v>
      </c>
      <c r="C158" s="382"/>
      <c r="I158" s="388"/>
      <c r="P158" s="388"/>
      <c r="W158" s="388"/>
      <c r="AJ158" s="388"/>
      <c r="AO158" s="388"/>
      <c r="AV158" s="388"/>
      <c r="AZ158" s="373"/>
      <c r="BA158" s="394">
        <f t="shared" si="49"/>
        <v>0</v>
      </c>
      <c r="BB158" s="341">
        <v>12</v>
      </c>
      <c r="BC158" s="341">
        <v>68</v>
      </c>
      <c r="BD158" s="341">
        <v>6</v>
      </c>
      <c r="BE158" s="341">
        <v>80</v>
      </c>
      <c r="BG158" s="373"/>
      <c r="BH158" s="394">
        <f t="shared" si="47"/>
        <v>148</v>
      </c>
      <c r="BI158" s="394"/>
      <c r="BJ158" s="391">
        <f t="shared" si="48"/>
        <v>148</v>
      </c>
      <c r="BK158" s="443"/>
      <c r="BL158" s="382"/>
    </row>
    <row r="159" spans="1:64" ht="15">
      <c r="A159" s="341">
        <v>7</v>
      </c>
      <c r="B159" s="341" t="s">
        <v>587</v>
      </c>
      <c r="C159" s="382"/>
      <c r="I159" s="388">
        <f>D159+F159+H159</f>
        <v>0</v>
      </c>
      <c r="P159" s="388"/>
      <c r="W159" s="388">
        <f>R159+T159+V159</f>
        <v>0</v>
      </c>
      <c r="X159" s="341">
        <v>22</v>
      </c>
      <c r="Y159" s="341">
        <v>48</v>
      </c>
      <c r="Z159" s="341">
        <v>11</v>
      </c>
      <c r="AA159" s="341">
        <v>68</v>
      </c>
      <c r="AJ159" s="388">
        <f>Y159+AA159+AC159</f>
        <v>116</v>
      </c>
      <c r="AO159" s="388">
        <f>AL159+AN159</f>
        <v>0</v>
      </c>
      <c r="AV159" s="388"/>
      <c r="AZ159" s="373"/>
      <c r="BA159" s="394">
        <f t="shared" si="49"/>
        <v>0</v>
      </c>
      <c r="BG159" s="387"/>
      <c r="BH159" s="394">
        <f t="shared" si="47"/>
        <v>0</v>
      </c>
      <c r="BI159" s="387"/>
      <c r="BJ159" s="391">
        <f t="shared" si="48"/>
        <v>116</v>
      </c>
      <c r="BK159" s="443"/>
      <c r="BL159" s="382"/>
    </row>
    <row r="160" spans="1:64" ht="15">
      <c r="A160" s="341">
        <v>8</v>
      </c>
      <c r="B160" s="341" t="s">
        <v>588</v>
      </c>
      <c r="C160" s="382"/>
      <c r="I160" s="388"/>
      <c r="P160" s="388"/>
      <c r="W160" s="388"/>
      <c r="AJ160" s="388"/>
      <c r="AO160" s="388"/>
      <c r="AV160" s="388"/>
      <c r="AW160" s="341">
        <v>7</v>
      </c>
      <c r="AX160" s="341">
        <v>81</v>
      </c>
      <c r="AZ160" s="373"/>
      <c r="BA160" s="394">
        <f t="shared" si="49"/>
        <v>81</v>
      </c>
      <c r="BG160" s="387"/>
      <c r="BH160" s="394">
        <f t="shared" si="47"/>
        <v>0</v>
      </c>
      <c r="BI160" s="387"/>
      <c r="BJ160" s="391">
        <f t="shared" si="48"/>
        <v>81</v>
      </c>
      <c r="BK160" s="443"/>
      <c r="BL160" s="382"/>
    </row>
    <row r="161" spans="1:64" ht="15">
      <c r="A161" s="341">
        <v>9</v>
      </c>
      <c r="B161" s="341" t="s">
        <v>589</v>
      </c>
      <c r="C161" s="382"/>
      <c r="I161" s="388"/>
      <c r="P161" s="388"/>
      <c r="W161" s="388"/>
      <c r="AJ161" s="388"/>
      <c r="AO161" s="388"/>
      <c r="AV161" s="388"/>
      <c r="AW161" s="341">
        <v>14</v>
      </c>
      <c r="AX161" s="341">
        <v>64</v>
      </c>
      <c r="AZ161" s="373"/>
      <c r="BA161" s="394">
        <f t="shared" si="49"/>
        <v>64</v>
      </c>
      <c r="BG161" s="387"/>
      <c r="BH161" s="394">
        <f t="shared" si="47"/>
        <v>0</v>
      </c>
      <c r="BI161" s="387"/>
      <c r="BJ161" s="391">
        <f t="shared" si="48"/>
        <v>64</v>
      </c>
      <c r="BK161" s="443"/>
      <c r="BL161" s="382"/>
    </row>
    <row r="162" spans="1:64" ht="15">
      <c r="A162" s="341">
        <v>10</v>
      </c>
      <c r="B162" s="341" t="s">
        <v>590</v>
      </c>
      <c r="C162" s="382"/>
      <c r="I162" s="388"/>
      <c r="P162" s="388"/>
      <c r="W162" s="388"/>
      <c r="AJ162" s="388"/>
      <c r="AO162" s="388"/>
      <c r="AV162" s="388"/>
      <c r="AW162" s="341">
        <v>17</v>
      </c>
      <c r="AX162" s="341">
        <v>58</v>
      </c>
      <c r="AZ162" s="373"/>
      <c r="BA162" s="394">
        <f t="shared" si="49"/>
        <v>58</v>
      </c>
      <c r="BG162" s="387"/>
      <c r="BH162" s="394">
        <f t="shared" si="47"/>
        <v>0</v>
      </c>
      <c r="BI162" s="387"/>
      <c r="BJ162" s="391">
        <f t="shared" si="48"/>
        <v>58</v>
      </c>
      <c r="BK162" s="443"/>
      <c r="BL162" s="382"/>
    </row>
    <row r="163" spans="1:64" ht="15">
      <c r="A163" s="341">
        <v>11</v>
      </c>
      <c r="B163" s="341" t="s">
        <v>591</v>
      </c>
      <c r="C163" s="382"/>
      <c r="I163" s="388"/>
      <c r="P163" s="388"/>
      <c r="W163" s="388"/>
      <c r="AJ163" s="388"/>
      <c r="AO163" s="388"/>
      <c r="AV163" s="388"/>
      <c r="AW163" s="341">
        <v>18</v>
      </c>
      <c r="AX163" s="341">
        <v>56</v>
      </c>
      <c r="AZ163" s="373"/>
      <c r="BA163" s="394">
        <f t="shared" si="49"/>
        <v>56</v>
      </c>
      <c r="BG163" s="387"/>
      <c r="BH163" s="394">
        <f t="shared" si="47"/>
        <v>0</v>
      </c>
      <c r="BI163" s="387"/>
      <c r="BJ163" s="391">
        <f t="shared" si="48"/>
        <v>56</v>
      </c>
      <c r="BK163" s="443"/>
      <c r="BL163" s="382"/>
    </row>
    <row r="164" spans="1:64" ht="15">
      <c r="A164" s="341">
        <v>12</v>
      </c>
      <c r="B164" s="341" t="s">
        <v>592</v>
      </c>
      <c r="C164" s="382"/>
      <c r="I164" s="388">
        <f>D164+F164+H164</f>
        <v>0</v>
      </c>
      <c r="P164" s="388"/>
      <c r="W164" s="388">
        <f>R164+T164+V164</f>
        <v>0</v>
      </c>
      <c r="X164" s="341">
        <v>28</v>
      </c>
      <c r="Y164" s="341">
        <v>36</v>
      </c>
      <c r="AJ164" s="388">
        <f>Y164+AA164+AC164</f>
        <v>36</v>
      </c>
      <c r="AO164" s="388">
        <f>AL164+AN164</f>
        <v>0</v>
      </c>
      <c r="AV164" s="388"/>
      <c r="AZ164" s="402"/>
      <c r="BA164" s="394">
        <f t="shared" si="49"/>
        <v>0</v>
      </c>
      <c r="BG164" s="420"/>
      <c r="BH164" s="394">
        <f t="shared" si="47"/>
        <v>0</v>
      </c>
      <c r="BI164" s="420"/>
      <c r="BJ164" s="391">
        <f t="shared" si="48"/>
        <v>36</v>
      </c>
      <c r="BK164" s="443"/>
      <c r="BL164" s="382"/>
    </row>
    <row r="165" spans="1:64" ht="15.75" thickBot="1">
      <c r="A165" s="406"/>
      <c r="B165" s="404" t="s">
        <v>451</v>
      </c>
      <c r="C165" s="405"/>
      <c r="D165" s="406">
        <f>SUM(D153:D158)</f>
        <v>0</v>
      </c>
      <c r="E165" s="406"/>
      <c r="F165" s="406">
        <f>SUM(F153:F158)</f>
        <v>0</v>
      </c>
      <c r="G165" s="406"/>
      <c r="H165" s="407">
        <f>SUM(H153:H158)</f>
        <v>0</v>
      </c>
      <c r="I165" s="408">
        <f>SUM(I153:I158)</f>
        <v>0</v>
      </c>
      <c r="J165" s="403"/>
      <c r="K165" s="406">
        <f>SUM(K153:K158)</f>
        <v>0</v>
      </c>
      <c r="L165" s="406"/>
      <c r="M165" s="406">
        <f>SUM(M153:M158)</f>
        <v>0</v>
      </c>
      <c r="N165" s="406"/>
      <c r="O165" s="407">
        <f>SUM(O153:O158)</f>
        <v>0</v>
      </c>
      <c r="P165" s="408">
        <f>SUM(P153:P158)</f>
        <v>0</v>
      </c>
      <c r="Q165" s="403"/>
      <c r="R165" s="406">
        <f>SUM(R153:R158)</f>
        <v>0</v>
      </c>
      <c r="S165" s="406"/>
      <c r="T165" s="406">
        <f>SUM(T153:T158)</f>
        <v>0</v>
      </c>
      <c r="U165" s="406"/>
      <c r="V165" s="407"/>
      <c r="W165" s="408">
        <f>SUM(W153:W158)</f>
        <v>0</v>
      </c>
      <c r="X165" s="403"/>
      <c r="Y165" s="406">
        <f>SUM(Y152:Y158)</f>
        <v>230</v>
      </c>
      <c r="Z165" s="406"/>
      <c r="AA165" s="406">
        <f>SUM(AA152:AA158)</f>
        <v>274</v>
      </c>
      <c r="AB165" s="406"/>
      <c r="AC165" s="406">
        <f>SUM(AC152:AC158)</f>
        <v>364</v>
      </c>
      <c r="AD165" s="406"/>
      <c r="AE165" s="406">
        <f>SUM(AE152:AE158)</f>
        <v>0</v>
      </c>
      <c r="AF165" s="406"/>
      <c r="AG165" s="406">
        <f>SUM(AG152:AG158)</f>
        <v>0</v>
      </c>
      <c r="AH165" s="406"/>
      <c r="AI165" s="407">
        <f>SUM(AI152:AI158)</f>
        <v>0</v>
      </c>
      <c r="AJ165" s="408">
        <f>SUM(Y165:AI165)</f>
        <v>868</v>
      </c>
      <c r="AK165" s="403"/>
      <c r="AL165" s="406">
        <f>SUM(AL152:AL158)</f>
        <v>0</v>
      </c>
      <c r="AM165" s="406"/>
      <c r="AN165" s="407">
        <f>SUM(AN152:AN158)</f>
        <v>0</v>
      </c>
      <c r="AO165" s="408">
        <f>SUM(AO153:AO158)</f>
        <v>0</v>
      </c>
      <c r="AP165" s="403"/>
      <c r="AQ165" s="406">
        <f>SUM(AQ153:AQ158)</f>
        <v>78</v>
      </c>
      <c r="AR165" s="406"/>
      <c r="AS165" s="406">
        <f>SUM(AS153:AS158)</f>
        <v>0</v>
      </c>
      <c r="AT165" s="406"/>
      <c r="AU165" s="407">
        <f>SUM(AU153:AU158)</f>
        <v>0</v>
      </c>
      <c r="AV165" s="408">
        <f>SUM(AV153:AV158)</f>
        <v>78</v>
      </c>
      <c r="AW165" s="426"/>
      <c r="AX165" s="427"/>
      <c r="AY165" s="427"/>
      <c r="AZ165" s="428"/>
      <c r="BA165" s="404">
        <f>SUM(BA153:BA164)</f>
        <v>321</v>
      </c>
      <c r="BB165" s="429"/>
      <c r="BC165" s="427"/>
      <c r="BD165" s="427"/>
      <c r="BE165" s="427"/>
      <c r="BF165" s="427"/>
      <c r="BG165" s="427"/>
      <c r="BH165" s="410">
        <f>SUM(BH153:BH164)</f>
        <v>442</v>
      </c>
      <c r="BI165" s="430"/>
      <c r="BJ165" s="412">
        <f t="shared" si="48"/>
        <v>1709</v>
      </c>
      <c r="BK165" s="439">
        <v>9</v>
      </c>
      <c r="BL165" s="382"/>
    </row>
    <row r="166" spans="1:64" ht="15.75" thickBot="1">
      <c r="A166" s="343"/>
      <c r="B166" s="343" t="s">
        <v>440</v>
      </c>
      <c r="C166" s="344" t="s">
        <v>441</v>
      </c>
      <c r="D166" s="345"/>
      <c r="E166" s="345"/>
      <c r="F166" s="345"/>
      <c r="G166" s="345"/>
      <c r="H166" s="345"/>
      <c r="I166" s="346"/>
      <c r="J166" s="347" t="s">
        <v>442</v>
      </c>
      <c r="K166" s="348"/>
      <c r="L166" s="348"/>
      <c r="M166" s="348"/>
      <c r="N166" s="348"/>
      <c r="O166" s="348"/>
      <c r="P166" s="349"/>
      <c r="Q166" s="350" t="s">
        <v>443</v>
      </c>
      <c r="R166" s="348"/>
      <c r="S166" s="348"/>
      <c r="T166" s="348"/>
      <c r="U166" s="348"/>
      <c r="V166" s="348"/>
      <c r="W166" s="349"/>
      <c r="X166" s="351" t="s">
        <v>444</v>
      </c>
      <c r="Y166" s="352"/>
      <c r="Z166" s="352"/>
      <c r="AA166" s="352"/>
      <c r="AB166" s="352"/>
      <c r="AC166" s="352"/>
      <c r="AD166" s="352"/>
      <c r="AE166" s="352"/>
      <c r="AF166" s="352"/>
      <c r="AG166" s="352"/>
      <c r="AH166" s="352"/>
      <c r="AI166" s="352"/>
      <c r="AJ166" s="353"/>
      <c r="AK166" s="350" t="s">
        <v>445</v>
      </c>
      <c r="AL166" s="348"/>
      <c r="AM166" s="348"/>
      <c r="AN166" s="348"/>
      <c r="AO166" s="349"/>
      <c r="AP166" s="351" t="s">
        <v>442</v>
      </c>
      <c r="AQ166" s="352"/>
      <c r="AR166" s="352"/>
      <c r="AS166" s="352"/>
      <c r="AT166" s="352"/>
      <c r="AU166" s="352"/>
      <c r="AV166" s="353"/>
      <c r="AW166" s="344" t="s">
        <v>446</v>
      </c>
      <c r="AX166" s="345"/>
      <c r="AY166" s="345"/>
      <c r="AZ166" s="345"/>
      <c r="BA166" s="345"/>
      <c r="BB166" s="345"/>
      <c r="BC166" s="345"/>
      <c r="BD166" s="345"/>
      <c r="BE166" s="345"/>
      <c r="BF166" s="345"/>
      <c r="BG166" s="345"/>
      <c r="BH166" s="345"/>
      <c r="BI166" s="346"/>
      <c r="BJ166" s="354" t="s">
        <v>447</v>
      </c>
      <c r="BK166" s="444" t="s">
        <v>0</v>
      </c>
      <c r="BL166" s="382"/>
    </row>
    <row r="167" spans="3:64" ht="15">
      <c r="C167" s="356" t="s">
        <v>448</v>
      </c>
      <c r="D167" s="357"/>
      <c r="E167" s="356" t="s">
        <v>449</v>
      </c>
      <c r="F167" s="357"/>
      <c r="G167" s="356" t="s">
        <v>450</v>
      </c>
      <c r="H167" s="357"/>
      <c r="I167" s="358" t="s">
        <v>451</v>
      </c>
      <c r="J167" s="359" t="s">
        <v>452</v>
      </c>
      <c r="K167" s="360"/>
      <c r="L167" s="359" t="s">
        <v>453</v>
      </c>
      <c r="M167" s="360"/>
      <c r="N167" s="359" t="s">
        <v>454</v>
      </c>
      <c r="O167" s="360"/>
      <c r="P167" s="361" t="s">
        <v>451</v>
      </c>
      <c r="Q167" s="356" t="s">
        <v>448</v>
      </c>
      <c r="R167" s="357"/>
      <c r="S167" s="356" t="s">
        <v>449</v>
      </c>
      <c r="T167" s="357"/>
      <c r="U167" s="356" t="s">
        <v>450</v>
      </c>
      <c r="V167" s="357"/>
      <c r="W167" s="362" t="s">
        <v>451</v>
      </c>
      <c r="X167" s="356" t="s">
        <v>448</v>
      </c>
      <c r="Y167" s="357"/>
      <c r="Z167" s="356" t="s">
        <v>449</v>
      </c>
      <c r="AA167" s="357"/>
      <c r="AB167" s="356" t="s">
        <v>450</v>
      </c>
      <c r="AC167" s="357"/>
      <c r="AD167" s="356" t="s">
        <v>448</v>
      </c>
      <c r="AE167" s="357"/>
      <c r="AF167" s="356" t="s">
        <v>449</v>
      </c>
      <c r="AG167" s="357"/>
      <c r="AH167" s="356" t="s">
        <v>450</v>
      </c>
      <c r="AI167" s="357"/>
      <c r="AJ167" s="363" t="s">
        <v>451</v>
      </c>
      <c r="AK167" s="356" t="s">
        <v>448</v>
      </c>
      <c r="AL167" s="357"/>
      <c r="AM167" s="356" t="s">
        <v>450</v>
      </c>
      <c r="AN167" s="357"/>
      <c r="AO167" s="358" t="s">
        <v>451</v>
      </c>
      <c r="AP167" s="359" t="s">
        <v>452</v>
      </c>
      <c r="AQ167" s="360"/>
      <c r="AR167" s="359" t="s">
        <v>453</v>
      </c>
      <c r="AS167" s="360"/>
      <c r="AT167" s="359" t="s">
        <v>454</v>
      </c>
      <c r="AU167" s="360"/>
      <c r="AV167" s="364"/>
      <c r="AW167" s="365" t="s">
        <v>452</v>
      </c>
      <c r="AX167" s="366"/>
      <c r="AY167" s="366"/>
      <c r="AZ167" s="366"/>
      <c r="BA167" s="367"/>
      <c r="BB167" s="368" t="s">
        <v>453</v>
      </c>
      <c r="BC167" s="369"/>
      <c r="BD167" s="369"/>
      <c r="BE167" s="369"/>
      <c r="BF167" s="369"/>
      <c r="BG167" s="369"/>
      <c r="BH167" s="370"/>
      <c r="BI167" s="354" t="s">
        <v>455</v>
      </c>
      <c r="BJ167" s="371"/>
      <c r="BK167" s="381"/>
      <c r="BL167" s="382"/>
    </row>
    <row r="168" spans="3:64" ht="15">
      <c r="C168" s="361" t="s">
        <v>456</v>
      </c>
      <c r="D168" s="361" t="s">
        <v>457</v>
      </c>
      <c r="E168" s="361" t="s">
        <v>456</v>
      </c>
      <c r="F168" s="361" t="s">
        <v>457</v>
      </c>
      <c r="G168" s="361" t="s">
        <v>456</v>
      </c>
      <c r="H168" s="361" t="s">
        <v>457</v>
      </c>
      <c r="I168" s="373"/>
      <c r="J168" s="361" t="s">
        <v>456</v>
      </c>
      <c r="K168" s="361" t="s">
        <v>457</v>
      </c>
      <c r="L168" s="361" t="s">
        <v>456</v>
      </c>
      <c r="M168" s="361" t="s">
        <v>457</v>
      </c>
      <c r="N168" s="361" t="s">
        <v>456</v>
      </c>
      <c r="O168" s="361" t="s">
        <v>457</v>
      </c>
      <c r="P168" s="358"/>
      <c r="Q168" s="374" t="s">
        <v>456</v>
      </c>
      <c r="R168" s="361" t="s">
        <v>457</v>
      </c>
      <c r="S168" s="374" t="s">
        <v>456</v>
      </c>
      <c r="T168" s="361" t="s">
        <v>457</v>
      </c>
      <c r="U168" s="374" t="s">
        <v>456</v>
      </c>
      <c r="V168" s="361" t="s">
        <v>457</v>
      </c>
      <c r="W168" s="373"/>
      <c r="X168" s="374" t="s">
        <v>456</v>
      </c>
      <c r="Y168" s="375" t="s">
        <v>457</v>
      </c>
      <c r="Z168" s="374" t="s">
        <v>456</v>
      </c>
      <c r="AA168" s="361" t="s">
        <v>457</v>
      </c>
      <c r="AB168" s="374" t="s">
        <v>456</v>
      </c>
      <c r="AC168" s="361" t="s">
        <v>457</v>
      </c>
      <c r="AD168" s="374" t="s">
        <v>456</v>
      </c>
      <c r="AE168" s="361" t="s">
        <v>457</v>
      </c>
      <c r="AF168" s="374" t="s">
        <v>456</v>
      </c>
      <c r="AG168" s="361" t="s">
        <v>457</v>
      </c>
      <c r="AH168" s="374" t="s">
        <v>456</v>
      </c>
      <c r="AI168" s="361" t="s">
        <v>457</v>
      </c>
      <c r="AJ168" s="358"/>
      <c r="AK168" s="374" t="s">
        <v>456</v>
      </c>
      <c r="AL168" s="375" t="s">
        <v>457</v>
      </c>
      <c r="AM168" s="374" t="s">
        <v>456</v>
      </c>
      <c r="AN168" s="361" t="s">
        <v>457</v>
      </c>
      <c r="AO168" s="373"/>
      <c r="AP168" s="374" t="s">
        <v>456</v>
      </c>
      <c r="AQ168" s="361" t="s">
        <v>457</v>
      </c>
      <c r="AR168" s="374" t="s">
        <v>456</v>
      </c>
      <c r="AS168" s="361" t="s">
        <v>457</v>
      </c>
      <c r="AT168" s="374" t="s">
        <v>456</v>
      </c>
      <c r="AU168" s="361" t="s">
        <v>457</v>
      </c>
      <c r="AV168" s="376" t="s">
        <v>451</v>
      </c>
      <c r="AW168" s="377" t="s">
        <v>448</v>
      </c>
      <c r="AX168" s="378"/>
      <c r="AY168" s="379" t="s">
        <v>449</v>
      </c>
      <c r="AZ168" s="379"/>
      <c r="BA168" s="380" t="s">
        <v>451</v>
      </c>
      <c r="BB168" s="356" t="s">
        <v>448</v>
      </c>
      <c r="BC168" s="357"/>
      <c r="BD168" s="379" t="s">
        <v>449</v>
      </c>
      <c r="BE168" s="379"/>
      <c r="BF168" s="356" t="s">
        <v>450</v>
      </c>
      <c r="BG168" s="357"/>
      <c r="BH168" s="380" t="s">
        <v>451</v>
      </c>
      <c r="BI168" s="445"/>
      <c r="BJ168" s="371"/>
      <c r="BK168" s="381"/>
      <c r="BL168" s="382"/>
    </row>
    <row r="169" spans="1:63" ht="15">
      <c r="A169" s="383" t="s">
        <v>593</v>
      </c>
      <c r="B169" s="383"/>
      <c r="C169" s="383"/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83"/>
      <c r="S169" s="383"/>
      <c r="T169" s="383"/>
      <c r="U169" s="383"/>
      <c r="V169" s="383"/>
      <c r="W169" s="383"/>
      <c r="X169" s="383"/>
      <c r="Y169" s="383"/>
      <c r="Z169" s="383"/>
      <c r="AA169" s="383"/>
      <c r="AB169" s="383"/>
      <c r="AC169" s="383"/>
      <c r="AD169" s="383"/>
      <c r="AE169" s="383"/>
      <c r="AF169" s="383"/>
      <c r="AG169" s="383"/>
      <c r="AH169" s="383"/>
      <c r="AI169" s="383"/>
      <c r="AJ169" s="383"/>
      <c r="AK169" s="383"/>
      <c r="AL169" s="383"/>
      <c r="AM169" s="383"/>
      <c r="AN169" s="383"/>
      <c r="AO169" s="383"/>
      <c r="AP169" s="383"/>
      <c r="AQ169" s="383"/>
      <c r="AR169" s="383"/>
      <c r="AS169" s="383"/>
      <c r="AT169" s="383"/>
      <c r="AU169" s="383"/>
      <c r="AV169" s="383"/>
      <c r="AW169" s="436"/>
      <c r="AX169" s="436"/>
      <c r="AY169" s="436"/>
      <c r="AZ169" s="357"/>
      <c r="BA169" s="385"/>
      <c r="BB169" s="437"/>
      <c r="BC169" s="383"/>
      <c r="BD169" s="383"/>
      <c r="BE169" s="383"/>
      <c r="BF169" s="383"/>
      <c r="BG169" s="438"/>
      <c r="BH169" s="385"/>
      <c r="BI169" s="446"/>
      <c r="BJ169" s="386"/>
      <c r="BK169" s="385"/>
    </row>
    <row r="170" spans="1:63" ht="15">
      <c r="A170" s="341">
        <v>1</v>
      </c>
      <c r="B170" s="341" t="s">
        <v>594</v>
      </c>
      <c r="C170" s="382"/>
      <c r="I170" s="388"/>
      <c r="P170" s="388"/>
      <c r="W170" s="388"/>
      <c r="AJ170" s="388"/>
      <c r="AO170" s="388"/>
      <c r="AR170" s="341">
        <v>4</v>
      </c>
      <c r="AS170" s="341">
        <v>90</v>
      </c>
      <c r="AV170" s="388">
        <f>AS170</f>
        <v>90</v>
      </c>
      <c r="AZ170" s="389"/>
      <c r="BA170" s="390">
        <f>AX170</f>
        <v>0</v>
      </c>
      <c r="BB170" s="341">
        <v>9</v>
      </c>
      <c r="BC170" s="341">
        <v>75</v>
      </c>
      <c r="BD170" s="341">
        <v>1</v>
      </c>
      <c r="BE170" s="341">
        <v>100</v>
      </c>
      <c r="BG170" s="389"/>
      <c r="BH170" s="390">
        <f aca="true" t="shared" si="50" ref="BH170:BH181">BC170+BE170</f>
        <v>175</v>
      </c>
      <c r="BI170" s="389"/>
      <c r="BJ170" s="391">
        <f aca="true" t="shared" si="51" ref="BJ170:BJ181">I170+P170+W170+AJ170+AO170+AV170+BA170+BI170+BH170</f>
        <v>265</v>
      </c>
      <c r="BK170" s="373"/>
    </row>
    <row r="171" spans="1:63" ht="15">
      <c r="A171" s="341">
        <v>2</v>
      </c>
      <c r="B171" s="341" t="s">
        <v>595</v>
      </c>
      <c r="C171" s="382"/>
      <c r="I171" s="388">
        <f>D171+F171+H171</f>
        <v>0</v>
      </c>
      <c r="J171" s="341">
        <v>44</v>
      </c>
      <c r="K171" s="341">
        <v>14</v>
      </c>
      <c r="P171" s="388">
        <f>K171</f>
        <v>14</v>
      </c>
      <c r="W171" s="388">
        <f>R171+T171+V171</f>
        <v>0</v>
      </c>
      <c r="AJ171" s="388">
        <f>AE171+AG171+AI171</f>
        <v>0</v>
      </c>
      <c r="AO171" s="388">
        <f>AL171+AN171</f>
        <v>0</v>
      </c>
      <c r="AV171" s="388"/>
      <c r="AZ171" s="373"/>
      <c r="BA171" s="394"/>
      <c r="BB171" s="341">
        <v>1</v>
      </c>
      <c r="BC171" s="341">
        <v>100</v>
      </c>
      <c r="BD171" s="341">
        <v>1</v>
      </c>
      <c r="BE171" s="341">
        <v>100</v>
      </c>
      <c r="BG171" s="373"/>
      <c r="BH171" s="394">
        <f t="shared" si="50"/>
        <v>200</v>
      </c>
      <c r="BI171" s="373"/>
      <c r="BJ171" s="391">
        <f t="shared" si="51"/>
        <v>214</v>
      </c>
      <c r="BK171" s="373"/>
    </row>
    <row r="172" spans="1:63" ht="15">
      <c r="A172" s="341">
        <v>3</v>
      </c>
      <c r="B172" s="341" t="s">
        <v>596</v>
      </c>
      <c r="C172" s="382"/>
      <c r="I172" s="388"/>
      <c r="P172" s="388"/>
      <c r="W172" s="388"/>
      <c r="AJ172" s="388"/>
      <c r="AO172" s="388"/>
      <c r="AP172" s="341">
        <v>2</v>
      </c>
      <c r="AQ172" s="341">
        <v>96</v>
      </c>
      <c r="AV172" s="388">
        <f>AQ172</f>
        <v>96</v>
      </c>
      <c r="AW172" s="341">
        <v>3</v>
      </c>
      <c r="AX172" s="341">
        <v>93</v>
      </c>
      <c r="AZ172" s="373"/>
      <c r="BA172" s="394">
        <f>AX172</f>
        <v>93</v>
      </c>
      <c r="BG172" s="373"/>
      <c r="BH172" s="394">
        <f t="shared" si="50"/>
        <v>0</v>
      </c>
      <c r="BI172" s="373"/>
      <c r="BJ172" s="391">
        <f t="shared" si="51"/>
        <v>189</v>
      </c>
      <c r="BK172" s="373"/>
    </row>
    <row r="173" spans="1:63" ht="15">
      <c r="A173" s="341">
        <v>4</v>
      </c>
      <c r="B173" s="341" t="s">
        <v>597</v>
      </c>
      <c r="C173" s="382"/>
      <c r="I173" s="388"/>
      <c r="P173" s="388"/>
      <c r="W173" s="388"/>
      <c r="AJ173" s="388"/>
      <c r="AO173" s="388"/>
      <c r="AP173" s="341">
        <v>7</v>
      </c>
      <c r="AQ173" s="341">
        <v>81</v>
      </c>
      <c r="AV173" s="388">
        <f>AQ173</f>
        <v>81</v>
      </c>
      <c r="AW173" s="341">
        <v>7</v>
      </c>
      <c r="AX173" s="341">
        <v>81</v>
      </c>
      <c r="AZ173" s="373"/>
      <c r="BA173" s="394">
        <f>AX173</f>
        <v>81</v>
      </c>
      <c r="BG173" s="373"/>
      <c r="BH173" s="394">
        <f t="shared" si="50"/>
        <v>0</v>
      </c>
      <c r="BI173" s="373"/>
      <c r="BJ173" s="391">
        <f t="shared" si="51"/>
        <v>162</v>
      </c>
      <c r="BK173" s="373"/>
    </row>
    <row r="174" spans="1:63" ht="15">
      <c r="A174" s="341">
        <v>5</v>
      </c>
      <c r="B174" s="341" t="s">
        <v>598</v>
      </c>
      <c r="C174" s="382"/>
      <c r="I174" s="388">
        <f>D174+F174+H174</f>
        <v>0</v>
      </c>
      <c r="J174" s="341">
        <v>17</v>
      </c>
      <c r="K174" s="341">
        <v>58</v>
      </c>
      <c r="P174" s="388">
        <f>K174</f>
        <v>58</v>
      </c>
      <c r="W174" s="388">
        <f>R174+T174+V174</f>
        <v>0</v>
      </c>
      <c r="AJ174" s="388">
        <f>AE174+AG174+AI174</f>
        <v>0</v>
      </c>
      <c r="AO174" s="388">
        <f>AL174+AN174</f>
        <v>0</v>
      </c>
      <c r="AV174" s="388"/>
      <c r="AZ174" s="373"/>
      <c r="BA174" s="394"/>
      <c r="BB174" s="341">
        <v>4</v>
      </c>
      <c r="BC174" s="341">
        <v>90</v>
      </c>
      <c r="BG174" s="373"/>
      <c r="BH174" s="394">
        <f t="shared" si="50"/>
        <v>90</v>
      </c>
      <c r="BI174" s="373"/>
      <c r="BJ174" s="391">
        <f t="shared" si="51"/>
        <v>148</v>
      </c>
      <c r="BK174" s="373"/>
    </row>
    <row r="175" spans="1:63" ht="15">
      <c r="A175" s="341">
        <v>6</v>
      </c>
      <c r="B175" s="341" t="s">
        <v>599</v>
      </c>
      <c r="C175" s="382"/>
      <c r="I175" s="388"/>
      <c r="P175" s="388"/>
      <c r="W175" s="388"/>
      <c r="AJ175" s="388"/>
      <c r="AO175" s="388"/>
      <c r="AP175" s="341">
        <v>3</v>
      </c>
      <c r="AQ175" s="341">
        <v>93</v>
      </c>
      <c r="AV175" s="388">
        <f>AQ175</f>
        <v>93</v>
      </c>
      <c r="AZ175" s="373"/>
      <c r="BA175" s="394">
        <f>AX175</f>
        <v>0</v>
      </c>
      <c r="BG175" s="373"/>
      <c r="BH175" s="394">
        <f t="shared" si="50"/>
        <v>0</v>
      </c>
      <c r="BI175" s="373"/>
      <c r="BJ175" s="391">
        <f t="shared" si="51"/>
        <v>93</v>
      </c>
      <c r="BK175" s="373"/>
    </row>
    <row r="176" spans="1:63" ht="15">
      <c r="A176" s="341">
        <v>7</v>
      </c>
      <c r="B176" s="341" t="s">
        <v>600</v>
      </c>
      <c r="C176" s="382"/>
      <c r="I176" s="388"/>
      <c r="P176" s="388"/>
      <c r="W176" s="388"/>
      <c r="AJ176" s="388"/>
      <c r="AO176" s="388"/>
      <c r="AP176" s="341">
        <v>4</v>
      </c>
      <c r="AQ176" s="341">
        <v>90</v>
      </c>
      <c r="AV176" s="388">
        <f>AQ176</f>
        <v>90</v>
      </c>
      <c r="AZ176" s="373"/>
      <c r="BA176" s="394">
        <f>AX176</f>
        <v>0</v>
      </c>
      <c r="BG176" s="373"/>
      <c r="BH176" s="394">
        <f t="shared" si="50"/>
        <v>0</v>
      </c>
      <c r="BI176" s="373"/>
      <c r="BJ176" s="391">
        <f t="shared" si="51"/>
        <v>90</v>
      </c>
      <c r="BK176" s="373"/>
    </row>
    <row r="177" spans="1:63" ht="15">
      <c r="A177" s="341">
        <v>8</v>
      </c>
      <c r="B177" s="341" t="s">
        <v>601</v>
      </c>
      <c r="C177" s="382"/>
      <c r="I177" s="388"/>
      <c r="P177" s="388"/>
      <c r="W177" s="388"/>
      <c r="AJ177" s="388"/>
      <c r="AO177" s="388"/>
      <c r="AR177" s="341">
        <v>5</v>
      </c>
      <c r="AS177" s="341">
        <v>87</v>
      </c>
      <c r="AV177" s="388">
        <f>AS177</f>
        <v>87</v>
      </c>
      <c r="AZ177" s="373"/>
      <c r="BA177" s="394">
        <f>AX177</f>
        <v>0</v>
      </c>
      <c r="BG177" s="373"/>
      <c r="BH177" s="394">
        <f t="shared" si="50"/>
        <v>0</v>
      </c>
      <c r="BI177" s="373"/>
      <c r="BJ177" s="391">
        <f t="shared" si="51"/>
        <v>87</v>
      </c>
      <c r="BK177" s="373"/>
    </row>
    <row r="178" spans="1:63" ht="15">
      <c r="A178" s="341">
        <v>9</v>
      </c>
      <c r="B178" s="341" t="s">
        <v>602</v>
      </c>
      <c r="C178" s="382"/>
      <c r="I178" s="388"/>
      <c r="P178" s="388"/>
      <c r="W178" s="388"/>
      <c r="AJ178" s="388"/>
      <c r="AO178" s="388"/>
      <c r="AV178" s="388"/>
      <c r="AZ178" s="373"/>
      <c r="BA178" s="394">
        <f>AX178</f>
        <v>0</v>
      </c>
      <c r="BB178" s="341">
        <v>6</v>
      </c>
      <c r="BC178" s="341">
        <v>84</v>
      </c>
      <c r="BG178" s="373"/>
      <c r="BH178" s="394">
        <f t="shared" si="50"/>
        <v>84</v>
      </c>
      <c r="BI178" s="373"/>
      <c r="BJ178" s="391">
        <f t="shared" si="51"/>
        <v>84</v>
      </c>
      <c r="BK178" s="373"/>
    </row>
    <row r="179" spans="1:63" ht="15">
      <c r="A179" s="341">
        <v>10</v>
      </c>
      <c r="B179" s="341" t="s">
        <v>603</v>
      </c>
      <c r="C179" s="382"/>
      <c r="I179" s="388"/>
      <c r="P179" s="388"/>
      <c r="W179" s="388"/>
      <c r="AJ179" s="388"/>
      <c r="AO179" s="388"/>
      <c r="AR179" s="341">
        <v>7</v>
      </c>
      <c r="AS179" s="341">
        <v>81</v>
      </c>
      <c r="AV179" s="388">
        <f>AS179</f>
        <v>81</v>
      </c>
      <c r="AZ179" s="373"/>
      <c r="BA179" s="394">
        <f>AX179</f>
        <v>0</v>
      </c>
      <c r="BG179" s="373"/>
      <c r="BH179" s="394">
        <f t="shared" si="50"/>
        <v>0</v>
      </c>
      <c r="BI179" s="373"/>
      <c r="BJ179" s="391">
        <f t="shared" si="51"/>
        <v>81</v>
      </c>
      <c r="BK179" s="373"/>
    </row>
    <row r="180" spans="1:63" ht="15">
      <c r="A180" s="341">
        <v>11</v>
      </c>
      <c r="B180" s="341" t="s">
        <v>604</v>
      </c>
      <c r="C180" s="382"/>
      <c r="I180" s="388"/>
      <c r="P180" s="388"/>
      <c r="W180" s="388"/>
      <c r="AJ180" s="388"/>
      <c r="AO180" s="388"/>
      <c r="AP180" s="341">
        <v>12</v>
      </c>
      <c r="AQ180" s="341">
        <v>68</v>
      </c>
      <c r="AV180" s="388">
        <f>AQ180</f>
        <v>68</v>
      </c>
      <c r="AZ180" s="373"/>
      <c r="BA180" s="394"/>
      <c r="BG180" s="373"/>
      <c r="BH180" s="394">
        <f t="shared" si="50"/>
        <v>0</v>
      </c>
      <c r="BI180" s="373"/>
      <c r="BJ180" s="391">
        <f t="shared" si="51"/>
        <v>68</v>
      </c>
      <c r="BK180" s="373"/>
    </row>
    <row r="181" spans="1:63" ht="15">
      <c r="A181" s="341">
        <v>12</v>
      </c>
      <c r="B181" s="341" t="s">
        <v>605</v>
      </c>
      <c r="C181" s="382"/>
      <c r="I181" s="388">
        <f>D181+F181+H181</f>
        <v>0</v>
      </c>
      <c r="J181" s="341">
        <v>46</v>
      </c>
      <c r="K181" s="341">
        <v>12</v>
      </c>
      <c r="P181" s="388">
        <f>K181</f>
        <v>12</v>
      </c>
      <c r="W181" s="388">
        <f>R181+T181+V181</f>
        <v>0</v>
      </c>
      <c r="AJ181" s="388">
        <f>AE181+AG181+AI181</f>
        <v>0</v>
      </c>
      <c r="AO181" s="388">
        <f>AL181+AN181</f>
        <v>0</v>
      </c>
      <c r="AV181" s="388"/>
      <c r="AZ181" s="402"/>
      <c r="BA181" s="394">
        <f>AX181</f>
        <v>0</v>
      </c>
      <c r="BG181" s="402"/>
      <c r="BH181" s="373">
        <f t="shared" si="50"/>
        <v>0</v>
      </c>
      <c r="BI181" s="402"/>
      <c r="BJ181" s="391">
        <f t="shared" si="51"/>
        <v>12</v>
      </c>
      <c r="BK181" s="373"/>
    </row>
    <row r="182" spans="1:63" ht="15.75" thickBot="1">
      <c r="A182" s="406"/>
      <c r="B182" s="404" t="s">
        <v>451</v>
      </c>
      <c r="C182" s="405"/>
      <c r="D182" s="406">
        <f>SUM(D170:D181)</f>
        <v>0</v>
      </c>
      <c r="E182" s="406"/>
      <c r="F182" s="406">
        <f>SUM(F170:F181)</f>
        <v>0</v>
      </c>
      <c r="G182" s="406"/>
      <c r="H182" s="407">
        <f>SUM(H170:H181)</f>
        <v>0</v>
      </c>
      <c r="I182" s="408">
        <f>SUM(I170:I181)</f>
        <v>0</v>
      </c>
      <c r="J182" s="403"/>
      <c r="K182" s="406">
        <f>SUM(K170:K181)</f>
        <v>84</v>
      </c>
      <c r="L182" s="406"/>
      <c r="M182" s="406">
        <f>SUM(M170:M181)</f>
        <v>0</v>
      </c>
      <c r="N182" s="406"/>
      <c r="O182" s="407">
        <f>SUM(O170:O181)</f>
        <v>0</v>
      </c>
      <c r="P182" s="408">
        <f>K182</f>
        <v>84</v>
      </c>
      <c r="Q182" s="403"/>
      <c r="R182" s="406">
        <f>SUM(R170:R181)</f>
        <v>0</v>
      </c>
      <c r="S182" s="406"/>
      <c r="T182" s="406">
        <f>SUM(T170:T181)</f>
        <v>0</v>
      </c>
      <c r="U182" s="406"/>
      <c r="V182" s="407"/>
      <c r="W182" s="408">
        <f>SUM(W170:W181)</f>
        <v>0</v>
      </c>
      <c r="X182" s="403"/>
      <c r="Y182" s="406">
        <f>SUM(Y169:Y181)</f>
        <v>0</v>
      </c>
      <c r="Z182" s="406"/>
      <c r="AA182" s="406">
        <f>SUM(AA169:AA181)</f>
        <v>0</v>
      </c>
      <c r="AB182" s="406"/>
      <c r="AC182" s="406">
        <f>SUM(AC169:AC181)</f>
        <v>0</v>
      </c>
      <c r="AD182" s="406"/>
      <c r="AE182" s="406">
        <f>SUM(AE169:AE181)</f>
        <v>0</v>
      </c>
      <c r="AF182" s="406"/>
      <c r="AG182" s="406">
        <f>SUM(AG169:AG181)</f>
        <v>0</v>
      </c>
      <c r="AH182" s="406"/>
      <c r="AI182" s="407">
        <f>SUM(AI169:AI181)</f>
        <v>0</v>
      </c>
      <c r="AJ182" s="408">
        <f>SUM(AJ169:AJ181)</f>
        <v>0</v>
      </c>
      <c r="AK182" s="403"/>
      <c r="AL182" s="406">
        <f>SUM(AL169:AL181)</f>
        <v>0</v>
      </c>
      <c r="AM182" s="406"/>
      <c r="AN182" s="407">
        <f>SUM(AN169:AN181)</f>
        <v>0</v>
      </c>
      <c r="AO182" s="408">
        <f>SUM(AO170:AO181)</f>
        <v>0</v>
      </c>
      <c r="AP182" s="403"/>
      <c r="AQ182" s="406">
        <f>SUM(AQ170:AQ181)</f>
        <v>428</v>
      </c>
      <c r="AR182" s="406"/>
      <c r="AS182" s="406">
        <f>SUM(AS170:AS181)</f>
        <v>258</v>
      </c>
      <c r="AT182" s="406"/>
      <c r="AU182" s="407">
        <f>SUM(AU170:AU181)</f>
        <v>0</v>
      </c>
      <c r="AV182" s="408">
        <f>SUM(AV170:AV181)</f>
        <v>686</v>
      </c>
      <c r="AW182" s="426"/>
      <c r="AX182" s="427"/>
      <c r="AY182" s="427"/>
      <c r="AZ182" s="427"/>
      <c r="BA182" s="410">
        <f>SUM(BA170:BA181)</f>
        <v>174</v>
      </c>
      <c r="BB182" s="427"/>
      <c r="BC182" s="427"/>
      <c r="BD182" s="427"/>
      <c r="BE182" s="427"/>
      <c r="BF182" s="427"/>
      <c r="BG182" s="427"/>
      <c r="BH182" s="410">
        <f>SUM(BH170:BH181)</f>
        <v>549</v>
      </c>
      <c r="BI182" s="430"/>
      <c r="BJ182" s="412">
        <f>P182+W182+AJ182+AO182+AV182+BA182+BH182</f>
        <v>1493</v>
      </c>
      <c r="BK182" s="431">
        <v>10</v>
      </c>
    </row>
    <row r="183" spans="1:63" ht="15">
      <c r="A183" s="415" t="s">
        <v>606</v>
      </c>
      <c r="B183" s="415"/>
      <c r="C183" s="415"/>
      <c r="D183" s="415"/>
      <c r="E183" s="415"/>
      <c r="F183" s="415"/>
      <c r="G183" s="415"/>
      <c r="H183" s="415"/>
      <c r="I183" s="415"/>
      <c r="J183" s="415"/>
      <c r="K183" s="415"/>
      <c r="L183" s="415"/>
      <c r="M183" s="415"/>
      <c r="N183" s="415"/>
      <c r="O183" s="415"/>
      <c r="P183" s="415"/>
      <c r="Q183" s="415"/>
      <c r="R183" s="415"/>
      <c r="S183" s="415"/>
      <c r="T183" s="415"/>
      <c r="U183" s="415"/>
      <c r="V183" s="415"/>
      <c r="W183" s="415"/>
      <c r="X183" s="415"/>
      <c r="Y183" s="415"/>
      <c r="Z183" s="415"/>
      <c r="AA183" s="415"/>
      <c r="AB183" s="415"/>
      <c r="AC183" s="415"/>
      <c r="AD183" s="415"/>
      <c r="AE183" s="415"/>
      <c r="AF183" s="415"/>
      <c r="AG183" s="415"/>
      <c r="AH183" s="415"/>
      <c r="AI183" s="415"/>
      <c r="AJ183" s="415"/>
      <c r="AK183" s="415"/>
      <c r="AL183" s="415"/>
      <c r="AM183" s="415"/>
      <c r="AN183" s="415"/>
      <c r="AO183" s="415"/>
      <c r="AP183" s="415"/>
      <c r="AQ183" s="415"/>
      <c r="AR183" s="415"/>
      <c r="AS183" s="415"/>
      <c r="AT183" s="415"/>
      <c r="AU183" s="415"/>
      <c r="AV183" s="415"/>
      <c r="AW183" s="367"/>
      <c r="AX183" s="367"/>
      <c r="AY183" s="367"/>
      <c r="AZ183" s="367"/>
      <c r="BA183" s="367"/>
      <c r="BB183" s="367"/>
      <c r="BC183" s="367"/>
      <c r="BD183" s="367"/>
      <c r="BE183" s="367"/>
      <c r="BF183" s="367"/>
      <c r="BG183" s="367"/>
      <c r="BH183" s="367"/>
      <c r="BI183" s="367"/>
      <c r="BJ183" s="367"/>
      <c r="BK183" s="378"/>
    </row>
    <row r="184" spans="1:63" ht="15">
      <c r="A184" s="341">
        <v>1</v>
      </c>
      <c r="B184" s="341" t="s">
        <v>607</v>
      </c>
      <c r="C184" s="382"/>
      <c r="I184" s="388">
        <f aca="true" t="shared" si="52" ref="I184:I190">D184+F184+H184</f>
        <v>0</v>
      </c>
      <c r="P184" s="388"/>
      <c r="W184" s="388">
        <f aca="true" t="shared" si="53" ref="W184:W190">R184+T184+V184</f>
        <v>0</v>
      </c>
      <c r="AD184" s="341">
        <v>7</v>
      </c>
      <c r="AE184" s="341">
        <v>81</v>
      </c>
      <c r="AF184" s="341">
        <v>4</v>
      </c>
      <c r="AG184" s="341">
        <v>86</v>
      </c>
      <c r="AH184" s="341">
        <v>6</v>
      </c>
      <c r="AI184" s="341">
        <v>81</v>
      </c>
      <c r="AJ184" s="388">
        <f aca="true" t="shared" si="54" ref="AJ184:AJ189">AE184+AG184+AI184</f>
        <v>248</v>
      </c>
      <c r="AO184" s="388">
        <f aca="true" t="shared" si="55" ref="AO184:AO190">AL184+AN184</f>
        <v>0</v>
      </c>
      <c r="AV184" s="388"/>
      <c r="AZ184" s="389"/>
      <c r="BA184" s="390"/>
      <c r="BG184" s="389"/>
      <c r="BH184" s="390"/>
      <c r="BI184" s="390"/>
      <c r="BJ184" s="391">
        <f aca="true" t="shared" si="56" ref="BJ184:BJ191">I184+P184+W184+AJ184+AO184+AV184+BA184+BH184</f>
        <v>248</v>
      </c>
      <c r="BK184" s="447"/>
    </row>
    <row r="185" spans="1:63" ht="15">
      <c r="A185" s="341">
        <v>2</v>
      </c>
      <c r="B185" s="341" t="s">
        <v>608</v>
      </c>
      <c r="C185" s="382"/>
      <c r="I185" s="388">
        <f t="shared" si="52"/>
        <v>0</v>
      </c>
      <c r="P185" s="388"/>
      <c r="W185" s="388">
        <f t="shared" si="53"/>
        <v>0</v>
      </c>
      <c r="AD185" s="341">
        <v>18</v>
      </c>
      <c r="AE185" s="341">
        <v>56</v>
      </c>
      <c r="AF185" s="341">
        <v>8</v>
      </c>
      <c r="AG185" s="341">
        <v>74</v>
      </c>
      <c r="AH185" s="341">
        <v>6</v>
      </c>
      <c r="AI185" s="341">
        <v>81</v>
      </c>
      <c r="AJ185" s="388">
        <f t="shared" si="54"/>
        <v>211</v>
      </c>
      <c r="AO185" s="388">
        <f t="shared" si="55"/>
        <v>0</v>
      </c>
      <c r="AV185" s="388"/>
      <c r="AZ185" s="373"/>
      <c r="BA185" s="394"/>
      <c r="BG185" s="373"/>
      <c r="BH185" s="394"/>
      <c r="BI185" s="394"/>
      <c r="BJ185" s="391">
        <f t="shared" si="56"/>
        <v>211</v>
      </c>
      <c r="BK185" s="447"/>
    </row>
    <row r="186" spans="1:63" ht="15">
      <c r="A186" s="341">
        <v>3</v>
      </c>
      <c r="B186" s="341" t="s">
        <v>609</v>
      </c>
      <c r="C186" s="382"/>
      <c r="I186" s="388">
        <f t="shared" si="52"/>
        <v>0</v>
      </c>
      <c r="P186" s="388"/>
      <c r="W186" s="388">
        <f t="shared" si="53"/>
        <v>0</v>
      </c>
      <c r="AD186" s="341">
        <v>16</v>
      </c>
      <c r="AE186" s="341">
        <v>60</v>
      </c>
      <c r="AF186" s="341">
        <v>10</v>
      </c>
      <c r="AG186" s="341">
        <v>70</v>
      </c>
      <c r="AH186" s="341">
        <v>6</v>
      </c>
      <c r="AI186" s="341">
        <v>81</v>
      </c>
      <c r="AJ186" s="388">
        <f t="shared" si="54"/>
        <v>211</v>
      </c>
      <c r="AO186" s="388">
        <f t="shared" si="55"/>
        <v>0</v>
      </c>
      <c r="AV186" s="388"/>
      <c r="AZ186" s="373"/>
      <c r="BA186" s="394"/>
      <c r="BG186" s="373"/>
      <c r="BH186" s="394"/>
      <c r="BI186" s="394"/>
      <c r="BJ186" s="391">
        <f t="shared" si="56"/>
        <v>211</v>
      </c>
      <c r="BK186" s="447"/>
    </row>
    <row r="187" spans="1:63" ht="15">
      <c r="A187" s="341">
        <v>4</v>
      </c>
      <c r="B187" s="341" t="s">
        <v>610</v>
      </c>
      <c r="C187" s="382"/>
      <c r="I187" s="388">
        <f t="shared" si="52"/>
        <v>0</v>
      </c>
      <c r="P187" s="388"/>
      <c r="W187" s="388">
        <f t="shared" si="53"/>
        <v>0</v>
      </c>
      <c r="AD187" s="341">
        <v>21</v>
      </c>
      <c r="AE187" s="341">
        <v>50</v>
      </c>
      <c r="AF187" s="341">
        <v>10</v>
      </c>
      <c r="AG187" s="341">
        <v>70</v>
      </c>
      <c r="AH187" s="341">
        <v>6</v>
      </c>
      <c r="AI187" s="341">
        <v>81</v>
      </c>
      <c r="AJ187" s="388">
        <f t="shared" si="54"/>
        <v>201</v>
      </c>
      <c r="AK187" s="397"/>
      <c r="AL187" s="397"/>
      <c r="AM187" s="397"/>
      <c r="AN187" s="397"/>
      <c r="AO187" s="388">
        <f t="shared" si="55"/>
        <v>0</v>
      </c>
      <c r="AV187" s="388"/>
      <c r="AZ187" s="373"/>
      <c r="BA187" s="394"/>
      <c r="BG187" s="373"/>
      <c r="BH187" s="394"/>
      <c r="BI187" s="394"/>
      <c r="BJ187" s="391">
        <f t="shared" si="56"/>
        <v>201</v>
      </c>
      <c r="BK187" s="447"/>
    </row>
    <row r="188" spans="1:63" ht="15">
      <c r="A188" s="341">
        <v>5</v>
      </c>
      <c r="B188" s="341" t="s">
        <v>611</v>
      </c>
      <c r="C188" s="382"/>
      <c r="I188" s="388">
        <f t="shared" si="52"/>
        <v>0</v>
      </c>
      <c r="P188" s="388"/>
      <c r="W188" s="388">
        <f t="shared" si="53"/>
        <v>0</v>
      </c>
      <c r="AD188" s="341">
        <v>22</v>
      </c>
      <c r="AE188" s="341">
        <v>48</v>
      </c>
      <c r="AF188" s="341">
        <v>8</v>
      </c>
      <c r="AG188" s="341">
        <v>74</v>
      </c>
      <c r="AJ188" s="388">
        <f t="shared" si="54"/>
        <v>122</v>
      </c>
      <c r="AO188" s="388">
        <f t="shared" si="55"/>
        <v>0</v>
      </c>
      <c r="AV188" s="388"/>
      <c r="AZ188" s="373"/>
      <c r="BA188" s="394"/>
      <c r="BG188" s="373"/>
      <c r="BH188" s="394"/>
      <c r="BI188" s="394"/>
      <c r="BJ188" s="391">
        <f t="shared" si="56"/>
        <v>122</v>
      </c>
      <c r="BK188" s="447"/>
    </row>
    <row r="189" spans="1:63" ht="15">
      <c r="A189" s="341">
        <v>6</v>
      </c>
      <c r="B189" s="341" t="s">
        <v>612</v>
      </c>
      <c r="C189" s="382"/>
      <c r="I189" s="388">
        <f t="shared" si="52"/>
        <v>0</v>
      </c>
      <c r="P189" s="388"/>
      <c r="W189" s="388">
        <f t="shared" si="53"/>
        <v>0</v>
      </c>
      <c r="X189" s="397"/>
      <c r="Y189" s="397"/>
      <c r="Z189" s="397"/>
      <c r="AA189" s="397"/>
      <c r="AB189" s="397"/>
      <c r="AC189" s="397"/>
      <c r="AD189" s="397"/>
      <c r="AE189" s="397"/>
      <c r="AF189" s="397">
        <v>4</v>
      </c>
      <c r="AG189" s="397">
        <v>86</v>
      </c>
      <c r="AH189" s="397"/>
      <c r="AI189" s="397"/>
      <c r="AJ189" s="388">
        <f t="shared" si="54"/>
        <v>86</v>
      </c>
      <c r="AK189" s="397"/>
      <c r="AL189" s="397"/>
      <c r="AM189" s="397"/>
      <c r="AN189" s="397"/>
      <c r="AO189" s="388">
        <f t="shared" si="55"/>
        <v>0</v>
      </c>
      <c r="AV189" s="388"/>
      <c r="AZ189" s="373"/>
      <c r="BA189" s="394"/>
      <c r="BG189" s="373"/>
      <c r="BH189" s="394"/>
      <c r="BI189" s="394"/>
      <c r="BJ189" s="391">
        <f t="shared" si="56"/>
        <v>86</v>
      </c>
      <c r="BK189" s="447"/>
    </row>
    <row r="190" spans="1:63" ht="15">
      <c r="A190" s="341">
        <v>7</v>
      </c>
      <c r="B190" s="341" t="s">
        <v>613</v>
      </c>
      <c r="C190" s="382"/>
      <c r="I190" s="388">
        <f t="shared" si="52"/>
        <v>0</v>
      </c>
      <c r="P190" s="388"/>
      <c r="W190" s="388">
        <f t="shared" si="53"/>
        <v>0</v>
      </c>
      <c r="X190" s="341">
        <v>12</v>
      </c>
      <c r="Y190" s="341">
        <v>68</v>
      </c>
      <c r="AJ190" s="388">
        <f>Y190+AA190+AC190</f>
        <v>68</v>
      </c>
      <c r="AO190" s="388">
        <f t="shared" si="55"/>
        <v>0</v>
      </c>
      <c r="AV190" s="388"/>
      <c r="AZ190" s="373"/>
      <c r="BA190" s="394"/>
      <c r="BG190" s="373"/>
      <c r="BH190" s="394"/>
      <c r="BI190" s="394"/>
      <c r="BJ190" s="391">
        <f t="shared" si="56"/>
        <v>68</v>
      </c>
      <c r="BK190" s="447"/>
    </row>
    <row r="191" spans="1:63" ht="15">
      <c r="A191" s="341">
        <v>8</v>
      </c>
      <c r="B191" s="341" t="s">
        <v>614</v>
      </c>
      <c r="C191" s="382"/>
      <c r="I191" s="388"/>
      <c r="P191" s="388"/>
      <c r="W191" s="388"/>
      <c r="AD191" s="341">
        <v>32</v>
      </c>
      <c r="AE191" s="341">
        <v>28</v>
      </c>
      <c r="AJ191" s="388">
        <f>AE191+AG191+AI191</f>
        <v>28</v>
      </c>
      <c r="AO191" s="388"/>
      <c r="AV191" s="388"/>
      <c r="AZ191" s="402"/>
      <c r="BA191" s="440"/>
      <c r="BG191" s="402"/>
      <c r="BH191" s="440"/>
      <c r="BI191" s="440"/>
      <c r="BJ191" s="391">
        <f t="shared" si="56"/>
        <v>28</v>
      </c>
      <c r="BK191" s="447"/>
    </row>
    <row r="192" spans="1:63" ht="15.75" thickBot="1">
      <c r="A192" s="406"/>
      <c r="B192" s="404" t="s">
        <v>451</v>
      </c>
      <c r="C192" s="405"/>
      <c r="D192" s="406">
        <f>SUM(D184:D191)</f>
        <v>0</v>
      </c>
      <c r="E192" s="406"/>
      <c r="F192" s="406">
        <f>SUM(F184:F191)</f>
        <v>0</v>
      </c>
      <c r="G192" s="406"/>
      <c r="H192" s="407">
        <f>SUM(H184:H191)</f>
        <v>0</v>
      </c>
      <c r="I192" s="408">
        <f>D192+F192</f>
        <v>0</v>
      </c>
      <c r="J192" s="403"/>
      <c r="K192" s="406">
        <f>SUM(K184:K191)</f>
        <v>0</v>
      </c>
      <c r="L192" s="406"/>
      <c r="M192" s="406">
        <f>SUM(M184:M191)</f>
        <v>0</v>
      </c>
      <c r="N192" s="406"/>
      <c r="O192" s="407">
        <f>SUM(O184:O191)</f>
        <v>0</v>
      </c>
      <c r="P192" s="408">
        <f>K192+M192+O192</f>
        <v>0</v>
      </c>
      <c r="Q192" s="403"/>
      <c r="R192" s="406">
        <f>SUM(R184:R191)</f>
        <v>0</v>
      </c>
      <c r="S192" s="406"/>
      <c r="T192" s="406">
        <f>SUM(T184:T191)</f>
        <v>0</v>
      </c>
      <c r="U192" s="406"/>
      <c r="V192" s="407">
        <f>SUM(V184:V191)</f>
        <v>0</v>
      </c>
      <c r="W192" s="408">
        <f>R192+T192+V192</f>
        <v>0</v>
      </c>
      <c r="X192" s="403"/>
      <c r="Y192" s="406">
        <f>SUM(Y183:Y191)</f>
        <v>68</v>
      </c>
      <c r="Z192" s="406"/>
      <c r="AA192" s="406">
        <f>SUM(AA183:AA191)</f>
        <v>0</v>
      </c>
      <c r="AB192" s="406"/>
      <c r="AC192" s="406">
        <f>SUM(AC183:AC191)</f>
        <v>0</v>
      </c>
      <c r="AD192" s="406"/>
      <c r="AE192" s="406">
        <f>SUM(AE183:AE191)</f>
        <v>323</v>
      </c>
      <c r="AF192" s="406"/>
      <c r="AG192" s="406">
        <f>SUM(AG183:AG191)</f>
        <v>460</v>
      </c>
      <c r="AH192" s="406"/>
      <c r="AI192" s="407">
        <f>SUM(AI183:AI191)</f>
        <v>324</v>
      </c>
      <c r="AJ192" s="408">
        <f>Y192+AA192+AC192+AE192+AG192+AI192</f>
        <v>1175</v>
      </c>
      <c r="AK192" s="403"/>
      <c r="AL192" s="406">
        <f>SUM(AL183:AL191)</f>
        <v>0</v>
      </c>
      <c r="AM192" s="406"/>
      <c r="AN192" s="407">
        <f>SUM(AN183:AN191)</f>
        <v>0</v>
      </c>
      <c r="AO192" s="408">
        <f>SUM(AO184:AO191)</f>
        <v>0</v>
      </c>
      <c r="AP192" s="403"/>
      <c r="AQ192" s="406">
        <f>SUM(AQ184:AQ191)</f>
        <v>0</v>
      </c>
      <c r="AR192" s="406"/>
      <c r="AS192" s="406">
        <f>SUM(AS184:AS191)</f>
        <v>0</v>
      </c>
      <c r="AT192" s="406"/>
      <c r="AU192" s="407">
        <f>SUM(AU184:AU191)</f>
        <v>0</v>
      </c>
      <c r="AV192" s="408">
        <f>SUM(AV184:AV191)</f>
        <v>0</v>
      </c>
      <c r="AW192" s="426"/>
      <c r="AX192" s="427"/>
      <c r="AY192" s="427"/>
      <c r="AZ192" s="427"/>
      <c r="BA192" s="410">
        <v>0</v>
      </c>
      <c r="BB192" s="429"/>
      <c r="BC192" s="427"/>
      <c r="BD192" s="427"/>
      <c r="BE192" s="427"/>
      <c r="BF192" s="427"/>
      <c r="BG192" s="428"/>
      <c r="BH192" s="404">
        <v>0</v>
      </c>
      <c r="BI192" s="430"/>
      <c r="BJ192" s="412">
        <f>I192+P192+W192+AJ192+AO192+BA192+BH192</f>
        <v>1175</v>
      </c>
      <c r="BK192" s="412">
        <v>11</v>
      </c>
    </row>
    <row r="193" spans="1:63" ht="15.75" thickBot="1">
      <c r="A193" s="343"/>
      <c r="B193" s="343" t="s">
        <v>440</v>
      </c>
      <c r="C193" s="432" t="s">
        <v>441</v>
      </c>
      <c r="D193" s="433"/>
      <c r="E193" s="433"/>
      <c r="F193" s="433"/>
      <c r="G193" s="433"/>
      <c r="H193" s="433"/>
      <c r="I193" s="434"/>
      <c r="J193" s="347" t="s">
        <v>442</v>
      </c>
      <c r="K193" s="348"/>
      <c r="L193" s="348"/>
      <c r="M193" s="348"/>
      <c r="N193" s="348"/>
      <c r="O193" s="348"/>
      <c r="P193" s="349"/>
      <c r="Q193" s="350" t="s">
        <v>443</v>
      </c>
      <c r="R193" s="348"/>
      <c r="S193" s="348"/>
      <c r="T193" s="348"/>
      <c r="U193" s="348"/>
      <c r="V193" s="348"/>
      <c r="W193" s="349"/>
      <c r="X193" s="351" t="s">
        <v>444</v>
      </c>
      <c r="Y193" s="352"/>
      <c r="Z193" s="352"/>
      <c r="AA193" s="352"/>
      <c r="AB193" s="352"/>
      <c r="AC193" s="352"/>
      <c r="AD193" s="352"/>
      <c r="AE193" s="352"/>
      <c r="AF193" s="352"/>
      <c r="AG193" s="352"/>
      <c r="AH193" s="352"/>
      <c r="AI193" s="352"/>
      <c r="AJ193" s="353"/>
      <c r="AK193" s="350" t="s">
        <v>445</v>
      </c>
      <c r="AL193" s="348"/>
      <c r="AM193" s="348"/>
      <c r="AN193" s="348"/>
      <c r="AO193" s="349"/>
      <c r="AP193" s="351" t="s">
        <v>442</v>
      </c>
      <c r="AQ193" s="352"/>
      <c r="AR193" s="352"/>
      <c r="AS193" s="352"/>
      <c r="AT193" s="352"/>
      <c r="AU193" s="352"/>
      <c r="AV193" s="353"/>
      <c r="AW193" s="344" t="s">
        <v>446</v>
      </c>
      <c r="AX193" s="345"/>
      <c r="AY193" s="345"/>
      <c r="AZ193" s="345"/>
      <c r="BA193" s="345"/>
      <c r="BB193" s="345"/>
      <c r="BC193" s="345"/>
      <c r="BD193" s="345"/>
      <c r="BE193" s="345"/>
      <c r="BF193" s="345"/>
      <c r="BG193" s="345"/>
      <c r="BH193" s="345"/>
      <c r="BI193" s="346"/>
      <c r="BJ193" s="354" t="s">
        <v>447</v>
      </c>
      <c r="BK193" s="448" t="s">
        <v>0</v>
      </c>
    </row>
    <row r="194" spans="3:64" ht="15">
      <c r="C194" s="356" t="s">
        <v>448</v>
      </c>
      <c r="D194" s="357"/>
      <c r="E194" s="356" t="s">
        <v>449</v>
      </c>
      <c r="F194" s="357"/>
      <c r="G194" s="356" t="s">
        <v>450</v>
      </c>
      <c r="H194" s="357"/>
      <c r="I194" s="358" t="s">
        <v>451</v>
      </c>
      <c r="J194" s="359" t="s">
        <v>452</v>
      </c>
      <c r="K194" s="360"/>
      <c r="L194" s="359" t="s">
        <v>453</v>
      </c>
      <c r="M194" s="360"/>
      <c r="N194" s="359" t="s">
        <v>454</v>
      </c>
      <c r="O194" s="360"/>
      <c r="P194" s="361" t="s">
        <v>451</v>
      </c>
      <c r="Q194" s="356" t="s">
        <v>448</v>
      </c>
      <c r="R194" s="357"/>
      <c r="S194" s="356" t="s">
        <v>449</v>
      </c>
      <c r="T194" s="357"/>
      <c r="U194" s="356" t="s">
        <v>450</v>
      </c>
      <c r="V194" s="357"/>
      <c r="W194" s="362" t="s">
        <v>451</v>
      </c>
      <c r="X194" s="356" t="s">
        <v>448</v>
      </c>
      <c r="Y194" s="357"/>
      <c r="Z194" s="356" t="s">
        <v>449</v>
      </c>
      <c r="AA194" s="357"/>
      <c r="AB194" s="356" t="s">
        <v>450</v>
      </c>
      <c r="AC194" s="357"/>
      <c r="AD194" s="356" t="s">
        <v>448</v>
      </c>
      <c r="AE194" s="357"/>
      <c r="AF194" s="356" t="s">
        <v>449</v>
      </c>
      <c r="AG194" s="357"/>
      <c r="AH194" s="356" t="s">
        <v>450</v>
      </c>
      <c r="AI194" s="357"/>
      <c r="AJ194" s="363" t="s">
        <v>451</v>
      </c>
      <c r="AK194" s="356" t="s">
        <v>448</v>
      </c>
      <c r="AL194" s="357"/>
      <c r="AM194" s="356" t="s">
        <v>450</v>
      </c>
      <c r="AN194" s="357"/>
      <c r="AO194" s="358" t="s">
        <v>451</v>
      </c>
      <c r="AP194" s="359" t="s">
        <v>452</v>
      </c>
      <c r="AQ194" s="360"/>
      <c r="AR194" s="359" t="s">
        <v>453</v>
      </c>
      <c r="AS194" s="360"/>
      <c r="AT194" s="359" t="s">
        <v>454</v>
      </c>
      <c r="AU194" s="360"/>
      <c r="AV194" s="364"/>
      <c r="AW194" s="365" t="s">
        <v>452</v>
      </c>
      <c r="AX194" s="366"/>
      <c r="AY194" s="366"/>
      <c r="AZ194" s="366"/>
      <c r="BA194" s="367"/>
      <c r="BB194" s="368" t="s">
        <v>453</v>
      </c>
      <c r="BC194" s="369"/>
      <c r="BD194" s="369"/>
      <c r="BE194" s="369"/>
      <c r="BF194" s="369"/>
      <c r="BG194" s="369"/>
      <c r="BH194" s="370"/>
      <c r="BI194" s="354" t="s">
        <v>455</v>
      </c>
      <c r="BJ194" s="371"/>
      <c r="BK194" s="442"/>
      <c r="BL194" s="382"/>
    </row>
    <row r="195" spans="3:64" ht="15">
      <c r="C195" s="361" t="s">
        <v>456</v>
      </c>
      <c r="D195" s="361" t="s">
        <v>457</v>
      </c>
      <c r="E195" s="361" t="s">
        <v>456</v>
      </c>
      <c r="F195" s="361" t="s">
        <v>457</v>
      </c>
      <c r="G195" s="361" t="s">
        <v>456</v>
      </c>
      <c r="H195" s="361" t="s">
        <v>457</v>
      </c>
      <c r="I195" s="373"/>
      <c r="J195" s="361" t="s">
        <v>456</v>
      </c>
      <c r="K195" s="361" t="s">
        <v>457</v>
      </c>
      <c r="L195" s="361" t="s">
        <v>456</v>
      </c>
      <c r="M195" s="361" t="s">
        <v>457</v>
      </c>
      <c r="N195" s="361" t="s">
        <v>456</v>
      </c>
      <c r="O195" s="361" t="s">
        <v>457</v>
      </c>
      <c r="P195" s="358"/>
      <c r="Q195" s="374" t="s">
        <v>456</v>
      </c>
      <c r="R195" s="361" t="s">
        <v>457</v>
      </c>
      <c r="S195" s="374" t="s">
        <v>456</v>
      </c>
      <c r="T195" s="361" t="s">
        <v>457</v>
      </c>
      <c r="U195" s="374" t="s">
        <v>456</v>
      </c>
      <c r="V195" s="361" t="s">
        <v>457</v>
      </c>
      <c r="W195" s="373"/>
      <c r="X195" s="374" t="s">
        <v>456</v>
      </c>
      <c r="Y195" s="375" t="s">
        <v>457</v>
      </c>
      <c r="Z195" s="374" t="s">
        <v>456</v>
      </c>
      <c r="AA195" s="361" t="s">
        <v>457</v>
      </c>
      <c r="AB195" s="374" t="s">
        <v>456</v>
      </c>
      <c r="AC195" s="361" t="s">
        <v>457</v>
      </c>
      <c r="AD195" s="374" t="s">
        <v>456</v>
      </c>
      <c r="AE195" s="361" t="s">
        <v>457</v>
      </c>
      <c r="AF195" s="374" t="s">
        <v>456</v>
      </c>
      <c r="AG195" s="361" t="s">
        <v>457</v>
      </c>
      <c r="AH195" s="374" t="s">
        <v>456</v>
      </c>
      <c r="AI195" s="361" t="s">
        <v>457</v>
      </c>
      <c r="AJ195" s="358"/>
      <c r="AK195" s="374" t="s">
        <v>456</v>
      </c>
      <c r="AL195" s="375" t="s">
        <v>457</v>
      </c>
      <c r="AM195" s="374" t="s">
        <v>456</v>
      </c>
      <c r="AN195" s="361" t="s">
        <v>457</v>
      </c>
      <c r="AO195" s="373"/>
      <c r="AP195" s="374" t="s">
        <v>456</v>
      </c>
      <c r="AQ195" s="361" t="s">
        <v>457</v>
      </c>
      <c r="AR195" s="374" t="s">
        <v>456</v>
      </c>
      <c r="AS195" s="361" t="s">
        <v>457</v>
      </c>
      <c r="AT195" s="374" t="s">
        <v>456</v>
      </c>
      <c r="AU195" s="361" t="s">
        <v>457</v>
      </c>
      <c r="AV195" s="376" t="s">
        <v>451</v>
      </c>
      <c r="AW195" s="377" t="s">
        <v>448</v>
      </c>
      <c r="AX195" s="378"/>
      <c r="AY195" s="379" t="s">
        <v>449</v>
      </c>
      <c r="AZ195" s="379"/>
      <c r="BA195" s="380"/>
      <c r="BB195" s="356" t="s">
        <v>448</v>
      </c>
      <c r="BC195" s="357"/>
      <c r="BD195" s="379" t="s">
        <v>449</v>
      </c>
      <c r="BE195" s="379"/>
      <c r="BF195" s="356" t="s">
        <v>450</v>
      </c>
      <c r="BG195" s="357"/>
      <c r="BH195" s="380" t="s">
        <v>451</v>
      </c>
      <c r="BI195" s="371"/>
      <c r="BJ195" s="371"/>
      <c r="BK195" s="442"/>
      <c r="BL195" s="382"/>
    </row>
    <row r="196" spans="1:64" ht="15">
      <c r="A196" s="383" t="s">
        <v>615</v>
      </c>
      <c r="B196" s="383"/>
      <c r="C196" s="383"/>
      <c r="D196" s="383"/>
      <c r="E196" s="383"/>
      <c r="F196" s="383"/>
      <c r="G196" s="383"/>
      <c r="H196" s="383"/>
      <c r="I196" s="383"/>
      <c r="J196" s="383"/>
      <c r="K196" s="383"/>
      <c r="L196" s="383"/>
      <c r="M196" s="383"/>
      <c r="N196" s="383"/>
      <c r="O196" s="383"/>
      <c r="P196" s="383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  <c r="AE196" s="383"/>
      <c r="AF196" s="383"/>
      <c r="AG196" s="383"/>
      <c r="AH196" s="383"/>
      <c r="AI196" s="383"/>
      <c r="AJ196" s="383"/>
      <c r="AK196" s="383"/>
      <c r="AL196" s="383"/>
      <c r="AM196" s="383"/>
      <c r="AN196" s="383"/>
      <c r="AO196" s="383"/>
      <c r="AP196" s="383"/>
      <c r="AQ196" s="383"/>
      <c r="AR196" s="383"/>
      <c r="AS196" s="383"/>
      <c r="AT196" s="383"/>
      <c r="AU196" s="383"/>
      <c r="AV196" s="383"/>
      <c r="AW196" s="436"/>
      <c r="AX196" s="436"/>
      <c r="AY196" s="436"/>
      <c r="AZ196" s="357"/>
      <c r="BA196" s="385"/>
      <c r="BB196" s="437"/>
      <c r="BC196" s="383"/>
      <c r="BD196" s="383"/>
      <c r="BE196" s="383"/>
      <c r="BF196" s="383"/>
      <c r="BG196" s="438"/>
      <c r="BH196" s="385"/>
      <c r="BI196" s="386"/>
      <c r="BJ196" s="386"/>
      <c r="BK196" s="367"/>
      <c r="BL196" s="382"/>
    </row>
    <row r="197" spans="1:64" ht="15">
      <c r="A197" s="341">
        <v>1</v>
      </c>
      <c r="B197" s="341" t="s">
        <v>616</v>
      </c>
      <c r="C197" s="382"/>
      <c r="I197" s="388">
        <f aca="true" t="shared" si="57" ref="I197:I205">D197+F197+H197</f>
        <v>0</v>
      </c>
      <c r="P197" s="388"/>
      <c r="W197" s="388">
        <f aca="true" t="shared" si="58" ref="W197:W205">R197+T197+V197</f>
        <v>0</v>
      </c>
      <c r="AD197" s="341">
        <v>9</v>
      </c>
      <c r="AE197" s="341">
        <v>75</v>
      </c>
      <c r="AF197" s="341">
        <v>5</v>
      </c>
      <c r="AG197" s="341">
        <v>83</v>
      </c>
      <c r="AH197" s="341">
        <v>7</v>
      </c>
      <c r="AI197" s="341">
        <v>78</v>
      </c>
      <c r="AJ197" s="388">
        <f aca="true" t="shared" si="59" ref="AJ197:AJ203">AE197+AG197+AI197</f>
        <v>236</v>
      </c>
      <c r="AO197" s="388">
        <f aca="true" t="shared" si="60" ref="AO197:AO205">AL197+AN197</f>
        <v>0</v>
      </c>
      <c r="AV197" s="388"/>
      <c r="AZ197" s="389"/>
      <c r="BA197" s="389"/>
      <c r="BG197" s="389"/>
      <c r="BH197" s="389"/>
      <c r="BI197" s="389"/>
      <c r="BJ197" s="391">
        <f aca="true" t="shared" si="61" ref="BJ197:BJ205">I197+P197+W197+AJ197+AO197+AV197+BA197+BH197</f>
        <v>236</v>
      </c>
      <c r="BK197" s="397"/>
      <c r="BL197" s="382"/>
    </row>
    <row r="198" spans="1:64" ht="15">
      <c r="A198" s="341">
        <v>2</v>
      </c>
      <c r="B198" s="341" t="s">
        <v>617</v>
      </c>
      <c r="C198" s="382"/>
      <c r="I198" s="388">
        <f t="shared" si="57"/>
        <v>0</v>
      </c>
      <c r="P198" s="388"/>
      <c r="W198" s="388">
        <f t="shared" si="58"/>
        <v>0</v>
      </c>
      <c r="AD198" s="341">
        <v>31</v>
      </c>
      <c r="AE198" s="341">
        <v>30</v>
      </c>
      <c r="AF198" s="341">
        <v>14</v>
      </c>
      <c r="AG198" s="341">
        <v>62</v>
      </c>
      <c r="AH198" s="341">
        <v>7</v>
      </c>
      <c r="AI198" s="341">
        <v>78</v>
      </c>
      <c r="AJ198" s="388">
        <f t="shared" si="59"/>
        <v>170</v>
      </c>
      <c r="AO198" s="388">
        <f t="shared" si="60"/>
        <v>0</v>
      </c>
      <c r="AV198" s="388"/>
      <c r="AZ198" s="373"/>
      <c r="BA198" s="373"/>
      <c r="BG198" s="373"/>
      <c r="BH198" s="373"/>
      <c r="BI198" s="373"/>
      <c r="BJ198" s="391">
        <f t="shared" si="61"/>
        <v>170</v>
      </c>
      <c r="BK198" s="397"/>
      <c r="BL198" s="382"/>
    </row>
    <row r="199" spans="1:64" ht="15">
      <c r="A199" s="341">
        <v>3</v>
      </c>
      <c r="B199" s="341" t="s">
        <v>618</v>
      </c>
      <c r="C199" s="382"/>
      <c r="I199" s="388">
        <f t="shared" si="57"/>
        <v>0</v>
      </c>
      <c r="P199" s="388"/>
      <c r="W199" s="388">
        <f t="shared" si="58"/>
        <v>0</v>
      </c>
      <c r="AD199" s="341">
        <v>10</v>
      </c>
      <c r="AE199" s="341">
        <v>72</v>
      </c>
      <c r="AF199" s="341">
        <v>5</v>
      </c>
      <c r="AG199" s="341">
        <v>83</v>
      </c>
      <c r="AJ199" s="388">
        <f t="shared" si="59"/>
        <v>155</v>
      </c>
      <c r="AO199" s="388">
        <f t="shared" si="60"/>
        <v>0</v>
      </c>
      <c r="AV199" s="388"/>
      <c r="AZ199" s="373"/>
      <c r="BA199" s="373"/>
      <c r="BG199" s="373"/>
      <c r="BH199" s="373"/>
      <c r="BI199" s="373"/>
      <c r="BJ199" s="391">
        <f t="shared" si="61"/>
        <v>155</v>
      </c>
      <c r="BK199" s="397"/>
      <c r="BL199" s="382"/>
    </row>
    <row r="200" spans="1:64" ht="15">
      <c r="A200" s="341">
        <v>4</v>
      </c>
      <c r="B200" s="341" t="s">
        <v>619</v>
      </c>
      <c r="C200" s="382"/>
      <c r="I200" s="388">
        <f t="shared" si="57"/>
        <v>0</v>
      </c>
      <c r="P200" s="388"/>
      <c r="W200" s="388">
        <f t="shared" si="58"/>
        <v>0</v>
      </c>
      <c r="AF200" s="341">
        <v>14</v>
      </c>
      <c r="AG200" s="341">
        <v>62</v>
      </c>
      <c r="AH200" s="341">
        <v>7</v>
      </c>
      <c r="AI200" s="341">
        <v>78</v>
      </c>
      <c r="AJ200" s="388">
        <f t="shared" si="59"/>
        <v>140</v>
      </c>
      <c r="AM200" s="387"/>
      <c r="AN200" s="395"/>
      <c r="AO200" s="388">
        <f t="shared" si="60"/>
        <v>0</v>
      </c>
      <c r="AV200" s="388"/>
      <c r="AZ200" s="373"/>
      <c r="BA200" s="373"/>
      <c r="BG200" s="373"/>
      <c r="BH200" s="373"/>
      <c r="BI200" s="373"/>
      <c r="BJ200" s="391">
        <f t="shared" si="61"/>
        <v>140</v>
      </c>
      <c r="BK200" s="397"/>
      <c r="BL200" s="382"/>
    </row>
    <row r="201" spans="1:64" ht="15">
      <c r="A201" s="341">
        <v>5</v>
      </c>
      <c r="B201" s="341" t="s">
        <v>620</v>
      </c>
      <c r="C201" s="382"/>
      <c r="I201" s="388">
        <f t="shared" si="57"/>
        <v>0</v>
      </c>
      <c r="P201" s="388"/>
      <c r="W201" s="388">
        <f t="shared" si="58"/>
        <v>0</v>
      </c>
      <c r="AD201" s="341">
        <v>25</v>
      </c>
      <c r="AE201" s="341">
        <v>42</v>
      </c>
      <c r="AF201" s="341">
        <v>12</v>
      </c>
      <c r="AG201" s="341">
        <v>66</v>
      </c>
      <c r="AJ201" s="388">
        <f t="shared" si="59"/>
        <v>108</v>
      </c>
      <c r="AO201" s="388">
        <f t="shared" si="60"/>
        <v>0</v>
      </c>
      <c r="AV201" s="388"/>
      <c r="AZ201" s="373"/>
      <c r="BA201" s="373"/>
      <c r="BG201" s="373"/>
      <c r="BH201" s="373"/>
      <c r="BI201" s="373"/>
      <c r="BJ201" s="391">
        <f t="shared" si="61"/>
        <v>108</v>
      </c>
      <c r="BK201" s="397"/>
      <c r="BL201" s="382"/>
    </row>
    <row r="202" spans="1:64" ht="15">
      <c r="A202" s="341">
        <v>6</v>
      </c>
      <c r="B202" s="341" t="s">
        <v>621</v>
      </c>
      <c r="C202" s="382"/>
      <c r="I202" s="388">
        <f t="shared" si="57"/>
        <v>0</v>
      </c>
      <c r="P202" s="388"/>
      <c r="W202" s="388">
        <f t="shared" si="58"/>
        <v>0</v>
      </c>
      <c r="AD202" s="341">
        <v>30</v>
      </c>
      <c r="AE202" s="341">
        <v>32</v>
      </c>
      <c r="AF202" s="341">
        <v>12</v>
      </c>
      <c r="AG202" s="341">
        <v>66</v>
      </c>
      <c r="AJ202" s="388">
        <f t="shared" si="59"/>
        <v>98</v>
      </c>
      <c r="AO202" s="388">
        <f t="shared" si="60"/>
        <v>0</v>
      </c>
      <c r="AV202" s="388"/>
      <c r="AZ202" s="373"/>
      <c r="BA202" s="373"/>
      <c r="BG202" s="373"/>
      <c r="BH202" s="373"/>
      <c r="BI202" s="373"/>
      <c r="BJ202" s="391">
        <f t="shared" si="61"/>
        <v>98</v>
      </c>
      <c r="BK202" s="397"/>
      <c r="BL202" s="382"/>
    </row>
    <row r="203" spans="1:64" ht="15">
      <c r="A203" s="341">
        <v>7</v>
      </c>
      <c r="B203" s="341" t="s">
        <v>622</v>
      </c>
      <c r="C203" s="382"/>
      <c r="I203" s="388">
        <f t="shared" si="57"/>
        <v>0</v>
      </c>
      <c r="P203" s="388"/>
      <c r="W203" s="388">
        <f t="shared" si="58"/>
        <v>0</v>
      </c>
      <c r="AH203" s="341">
        <v>7</v>
      </c>
      <c r="AI203" s="341">
        <v>78</v>
      </c>
      <c r="AJ203" s="388">
        <f t="shared" si="59"/>
        <v>78</v>
      </c>
      <c r="AO203" s="388">
        <f t="shared" si="60"/>
        <v>0</v>
      </c>
      <c r="AV203" s="388"/>
      <c r="AZ203" s="373"/>
      <c r="BA203" s="373"/>
      <c r="BG203" s="373"/>
      <c r="BH203" s="373"/>
      <c r="BI203" s="373"/>
      <c r="BJ203" s="391">
        <f t="shared" si="61"/>
        <v>78</v>
      </c>
      <c r="BK203" s="397"/>
      <c r="BL203" s="382"/>
    </row>
    <row r="204" spans="1:64" ht="15">
      <c r="A204" s="341">
        <v>8</v>
      </c>
      <c r="B204" s="341" t="s">
        <v>623</v>
      </c>
      <c r="C204" s="382"/>
      <c r="I204" s="388">
        <f t="shared" si="57"/>
        <v>0</v>
      </c>
      <c r="P204" s="388"/>
      <c r="W204" s="388">
        <f t="shared" si="58"/>
        <v>0</v>
      </c>
      <c r="X204" s="341">
        <v>25</v>
      </c>
      <c r="Y204" s="341">
        <v>46</v>
      </c>
      <c r="AJ204" s="388">
        <f>Y204+AA204+AC204</f>
        <v>46</v>
      </c>
      <c r="AO204" s="388">
        <f t="shared" si="60"/>
        <v>0</v>
      </c>
      <c r="AV204" s="388"/>
      <c r="AZ204" s="373"/>
      <c r="BA204" s="373"/>
      <c r="BG204" s="373"/>
      <c r="BH204" s="373"/>
      <c r="BI204" s="373"/>
      <c r="BJ204" s="391">
        <f t="shared" si="61"/>
        <v>46</v>
      </c>
      <c r="BK204" s="397"/>
      <c r="BL204" s="382"/>
    </row>
    <row r="205" spans="1:64" ht="15">
      <c r="A205" s="341">
        <v>9</v>
      </c>
      <c r="B205" s="341" t="s">
        <v>624</v>
      </c>
      <c r="C205" s="382"/>
      <c r="I205" s="388">
        <f t="shared" si="57"/>
        <v>0</v>
      </c>
      <c r="P205" s="388"/>
      <c r="W205" s="388">
        <f t="shared" si="58"/>
        <v>0</v>
      </c>
      <c r="AD205" s="341">
        <v>27</v>
      </c>
      <c r="AE205" s="341">
        <v>38</v>
      </c>
      <c r="AJ205" s="388">
        <f>AE205+AG205+AI205</f>
        <v>38</v>
      </c>
      <c r="AO205" s="388">
        <f t="shared" si="60"/>
        <v>0</v>
      </c>
      <c r="AV205" s="388"/>
      <c r="AZ205" s="402"/>
      <c r="BA205" s="402"/>
      <c r="BG205" s="402"/>
      <c r="BH205" s="402"/>
      <c r="BI205" s="402"/>
      <c r="BJ205" s="391">
        <f t="shared" si="61"/>
        <v>38</v>
      </c>
      <c r="BK205" s="397"/>
      <c r="BL205" s="382"/>
    </row>
    <row r="206" spans="1:64" ht="15">
      <c r="A206" s="449"/>
      <c r="B206" s="449" t="s">
        <v>451</v>
      </c>
      <c r="C206" s="429"/>
      <c r="D206" s="427"/>
      <c r="E206" s="427"/>
      <c r="F206" s="427"/>
      <c r="G206" s="427"/>
      <c r="H206" s="428"/>
      <c r="I206" s="411"/>
      <c r="J206" s="429"/>
      <c r="K206" s="427"/>
      <c r="L206" s="427"/>
      <c r="M206" s="427"/>
      <c r="N206" s="427"/>
      <c r="O206" s="428"/>
      <c r="P206" s="411"/>
      <c r="Q206" s="429"/>
      <c r="R206" s="427"/>
      <c r="S206" s="427"/>
      <c r="T206" s="427"/>
      <c r="U206" s="427"/>
      <c r="V206" s="428"/>
      <c r="W206" s="411"/>
      <c r="X206" s="449"/>
      <c r="Y206" s="449">
        <v>46</v>
      </c>
      <c r="Z206" s="449"/>
      <c r="AA206" s="449"/>
      <c r="AB206" s="449"/>
      <c r="AC206" s="449"/>
      <c r="AD206" s="449"/>
      <c r="AE206" s="449">
        <f>SUM(AE197:AE205)</f>
        <v>289</v>
      </c>
      <c r="AF206" s="449"/>
      <c r="AG206" s="449">
        <f>SUM(AG197:AG205)</f>
        <v>422</v>
      </c>
      <c r="AH206" s="449"/>
      <c r="AI206" s="449">
        <f>SUM(AI197:AI205)</f>
        <v>312</v>
      </c>
      <c r="AJ206" s="411">
        <f>SUM(Y206:AI206)</f>
        <v>1069</v>
      </c>
      <c r="AK206" s="449"/>
      <c r="AL206" s="449"/>
      <c r="AM206" s="449"/>
      <c r="AN206" s="449"/>
      <c r="AO206" s="411"/>
      <c r="AP206" s="449"/>
      <c r="AQ206" s="449"/>
      <c r="AR206" s="449"/>
      <c r="AS206" s="449"/>
      <c r="AT206" s="449"/>
      <c r="AU206" s="449"/>
      <c r="AV206" s="450"/>
      <c r="AW206" s="451"/>
      <c r="AX206" s="452"/>
      <c r="AY206" s="452"/>
      <c r="AZ206" s="453"/>
      <c r="BA206" s="454"/>
      <c r="BB206" s="455"/>
      <c r="BC206" s="452"/>
      <c r="BD206" s="452"/>
      <c r="BE206" s="452"/>
      <c r="BF206" s="452"/>
      <c r="BG206" s="453"/>
      <c r="BH206" s="410"/>
      <c r="BI206" s="430"/>
      <c r="BJ206" s="412">
        <f>I206+P206+W206+AJ206+AO206</f>
        <v>1069</v>
      </c>
      <c r="BK206" s="439">
        <v>12</v>
      </c>
      <c r="BL206" s="382"/>
    </row>
    <row r="207" spans="1:64" ht="15">
      <c r="A207" s="383" t="s">
        <v>625</v>
      </c>
      <c r="B207" s="383"/>
      <c r="C207" s="383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83"/>
      <c r="R207" s="383"/>
      <c r="S207" s="383"/>
      <c r="T207" s="383"/>
      <c r="U207" s="383"/>
      <c r="V207" s="383"/>
      <c r="W207" s="383"/>
      <c r="X207" s="383"/>
      <c r="Y207" s="383"/>
      <c r="Z207" s="383"/>
      <c r="AA207" s="383"/>
      <c r="AB207" s="383"/>
      <c r="AC207" s="383"/>
      <c r="AD207" s="383"/>
      <c r="AE207" s="383"/>
      <c r="AF207" s="383"/>
      <c r="AG207" s="383"/>
      <c r="AH207" s="383"/>
      <c r="AI207" s="383"/>
      <c r="AJ207" s="383"/>
      <c r="AK207" s="383"/>
      <c r="AL207" s="383"/>
      <c r="AM207" s="383"/>
      <c r="AN207" s="383"/>
      <c r="AO207" s="383"/>
      <c r="AP207" s="383"/>
      <c r="AQ207" s="383"/>
      <c r="AR207" s="383"/>
      <c r="AS207" s="383"/>
      <c r="AT207" s="383"/>
      <c r="AU207" s="383"/>
      <c r="AV207" s="383"/>
      <c r="AW207" s="436"/>
      <c r="AX207" s="436"/>
      <c r="AY207" s="436"/>
      <c r="AZ207" s="436"/>
      <c r="BA207" s="436"/>
      <c r="BB207" s="436"/>
      <c r="BC207" s="436"/>
      <c r="BD207" s="436"/>
      <c r="BE207" s="436"/>
      <c r="BF207" s="436"/>
      <c r="BG207" s="436"/>
      <c r="BH207" s="436"/>
      <c r="BI207" s="436"/>
      <c r="BJ207" s="436"/>
      <c r="BK207" s="357"/>
      <c r="BL207" s="382"/>
    </row>
    <row r="208" spans="1:64" ht="15">
      <c r="A208" s="341">
        <v>1</v>
      </c>
      <c r="B208" s="341" t="s">
        <v>626</v>
      </c>
      <c r="C208" s="382"/>
      <c r="I208" s="388">
        <f>D208+F208+H208</f>
        <v>0</v>
      </c>
      <c r="P208" s="388"/>
      <c r="W208" s="388">
        <f>R208+T208+V208</f>
        <v>0</v>
      </c>
      <c r="AJ208" s="388">
        <f>AE208+AG208+AI208</f>
        <v>0</v>
      </c>
      <c r="AK208" s="341">
        <v>30</v>
      </c>
      <c r="AL208" s="341">
        <v>32</v>
      </c>
      <c r="AO208" s="388">
        <f>AL208+AN208</f>
        <v>32</v>
      </c>
      <c r="AR208" s="341">
        <v>6</v>
      </c>
      <c r="AS208" s="341">
        <v>84</v>
      </c>
      <c r="AV208" s="388">
        <f>AS208</f>
        <v>84</v>
      </c>
      <c r="AZ208" s="389"/>
      <c r="BA208" s="389"/>
      <c r="BG208" s="389"/>
      <c r="BH208" s="390"/>
      <c r="BI208" s="390"/>
      <c r="BJ208" s="391">
        <f>I208+P208+W208+AJ208+AO208+AV208+BH208</f>
        <v>116</v>
      </c>
      <c r="BK208" s="397"/>
      <c r="BL208" s="382"/>
    </row>
    <row r="209" spans="1:64" ht="15">
      <c r="A209" s="341">
        <v>2</v>
      </c>
      <c r="B209" s="341" t="s">
        <v>627</v>
      </c>
      <c r="C209" s="382"/>
      <c r="I209" s="388">
        <f>D209+F209+H209</f>
        <v>0</v>
      </c>
      <c r="P209" s="388"/>
      <c r="W209" s="388">
        <f>R209+T209+V209</f>
        <v>0</v>
      </c>
      <c r="AJ209" s="388">
        <f>AE209+AG209+AI209</f>
        <v>0</v>
      </c>
      <c r="AK209" s="341">
        <v>33</v>
      </c>
      <c r="AL209" s="341">
        <v>26</v>
      </c>
      <c r="AO209" s="388">
        <f>AL209+AN209</f>
        <v>26</v>
      </c>
      <c r="AR209" s="341">
        <v>5</v>
      </c>
      <c r="AS209" s="341">
        <v>87</v>
      </c>
      <c r="AV209" s="388">
        <f>AS209</f>
        <v>87</v>
      </c>
      <c r="AZ209" s="373"/>
      <c r="BA209" s="373"/>
      <c r="BG209" s="373"/>
      <c r="BH209" s="394"/>
      <c r="BI209" s="394"/>
      <c r="BJ209" s="391">
        <f>I209+P209+W209+AJ209+AO209+AV209+BA209+BH209</f>
        <v>113</v>
      </c>
      <c r="BK209" s="397"/>
      <c r="BL209" s="382"/>
    </row>
    <row r="210" spans="1:64" ht="15">
      <c r="A210" s="341">
        <v>3</v>
      </c>
      <c r="B210" s="341" t="s">
        <v>628</v>
      </c>
      <c r="C210" s="382"/>
      <c r="I210" s="388"/>
      <c r="P210" s="388"/>
      <c r="W210" s="388"/>
      <c r="AJ210" s="388"/>
      <c r="AO210" s="388"/>
      <c r="AR210" s="341">
        <v>3</v>
      </c>
      <c r="AS210" s="341">
        <v>93</v>
      </c>
      <c r="AV210" s="388">
        <f>AS210</f>
        <v>93</v>
      </c>
      <c r="AZ210" s="373"/>
      <c r="BA210" s="373">
        <f aca="true" t="shared" si="62" ref="BA210:BA217">AX210</f>
        <v>0</v>
      </c>
      <c r="BG210" s="373"/>
      <c r="BH210" s="394"/>
      <c r="BI210" s="394"/>
      <c r="BJ210" s="391">
        <f>I210+P210+W210+AJ210+AO210+AV210+BA210+BH210</f>
        <v>93</v>
      </c>
      <c r="BK210" s="397"/>
      <c r="BL210" s="382"/>
    </row>
    <row r="211" spans="1:64" ht="15">
      <c r="A211" s="341">
        <v>4</v>
      </c>
      <c r="B211" s="341" t="s">
        <v>629</v>
      </c>
      <c r="C211" s="382"/>
      <c r="I211" s="388"/>
      <c r="P211" s="388"/>
      <c r="W211" s="388"/>
      <c r="AJ211" s="388"/>
      <c r="AO211" s="388"/>
      <c r="AP211" s="341">
        <v>3</v>
      </c>
      <c r="AQ211" s="341">
        <v>93</v>
      </c>
      <c r="AV211" s="388">
        <f>AQ211</f>
        <v>93</v>
      </c>
      <c r="AZ211" s="373"/>
      <c r="BA211" s="373">
        <f t="shared" si="62"/>
        <v>0</v>
      </c>
      <c r="BG211" s="373"/>
      <c r="BH211" s="394"/>
      <c r="BI211" s="394"/>
      <c r="BJ211" s="391">
        <f>I211+P211+W211+AJ211+AO211+AV211+BH211</f>
        <v>93</v>
      </c>
      <c r="BK211" s="397"/>
      <c r="BL211" s="382"/>
    </row>
    <row r="212" spans="1:64" ht="15">
      <c r="A212" s="341">
        <v>5</v>
      </c>
      <c r="B212" s="341" t="s">
        <v>630</v>
      </c>
      <c r="C212" s="382"/>
      <c r="I212" s="388"/>
      <c r="P212" s="388"/>
      <c r="W212" s="388"/>
      <c r="AJ212" s="388"/>
      <c r="AO212" s="388"/>
      <c r="AR212" s="341">
        <v>6</v>
      </c>
      <c r="AS212" s="341">
        <v>84</v>
      </c>
      <c r="AV212" s="388">
        <f>AS212</f>
        <v>84</v>
      </c>
      <c r="AW212" s="341">
        <v>4</v>
      </c>
      <c r="AX212" s="341">
        <v>90</v>
      </c>
      <c r="AZ212" s="373"/>
      <c r="BA212" s="373">
        <f t="shared" si="62"/>
        <v>90</v>
      </c>
      <c r="BG212" s="373"/>
      <c r="BH212" s="394"/>
      <c r="BI212" s="394"/>
      <c r="BJ212" s="391">
        <f>I212+P212+W212+AJ212+AO212+AV212+BH212</f>
        <v>84</v>
      </c>
      <c r="BK212" s="397"/>
      <c r="BL212" s="382"/>
    </row>
    <row r="213" spans="1:64" ht="15">
      <c r="A213" s="341">
        <v>6</v>
      </c>
      <c r="B213" s="341" t="s">
        <v>631</v>
      </c>
      <c r="C213" s="382"/>
      <c r="I213" s="388"/>
      <c r="P213" s="388"/>
      <c r="W213" s="388"/>
      <c r="AJ213" s="388"/>
      <c r="AO213" s="388"/>
      <c r="AP213" s="341">
        <v>6</v>
      </c>
      <c r="AQ213" s="341">
        <v>84</v>
      </c>
      <c r="AV213" s="388">
        <f>AQ213</f>
        <v>84</v>
      </c>
      <c r="AW213" s="341">
        <v>6</v>
      </c>
      <c r="AX213" s="341">
        <v>84</v>
      </c>
      <c r="AZ213" s="373"/>
      <c r="BA213" s="373">
        <f t="shared" si="62"/>
        <v>84</v>
      </c>
      <c r="BG213" s="373"/>
      <c r="BH213" s="394"/>
      <c r="BI213" s="394"/>
      <c r="BJ213" s="391">
        <f>I213+P213+W213+AJ213+AO213+AV213+BH213</f>
        <v>84</v>
      </c>
      <c r="BK213" s="397"/>
      <c r="BL213" s="382"/>
    </row>
    <row r="214" spans="1:64" ht="15">
      <c r="A214" s="341">
        <v>7</v>
      </c>
      <c r="B214" s="341" t="s">
        <v>632</v>
      </c>
      <c r="C214" s="382"/>
      <c r="I214" s="388"/>
      <c r="P214" s="388"/>
      <c r="W214" s="388"/>
      <c r="AJ214" s="388"/>
      <c r="AO214" s="388"/>
      <c r="AP214" s="341">
        <v>13</v>
      </c>
      <c r="AQ214" s="341">
        <v>66</v>
      </c>
      <c r="AV214" s="388">
        <f>AQ214</f>
        <v>66</v>
      </c>
      <c r="AZ214" s="373"/>
      <c r="BA214" s="373">
        <f t="shared" si="62"/>
        <v>0</v>
      </c>
      <c r="BG214" s="373"/>
      <c r="BH214" s="394"/>
      <c r="BI214" s="394"/>
      <c r="BJ214" s="391">
        <f>I214+P214+W214+AJ214+AO214+AV214+BA214+BH214</f>
        <v>66</v>
      </c>
      <c r="BK214" s="397"/>
      <c r="BL214" s="382"/>
    </row>
    <row r="215" spans="1:64" ht="15">
      <c r="A215" s="341">
        <v>8</v>
      </c>
      <c r="B215" s="341" t="s">
        <v>633</v>
      </c>
      <c r="C215" s="382"/>
      <c r="I215" s="388"/>
      <c r="P215" s="388"/>
      <c r="W215" s="388"/>
      <c r="AJ215" s="388"/>
      <c r="AO215" s="388"/>
      <c r="AP215" s="341">
        <v>16</v>
      </c>
      <c r="AQ215" s="341">
        <v>60</v>
      </c>
      <c r="AV215" s="388">
        <f>AQ215</f>
        <v>60</v>
      </c>
      <c r="AZ215" s="373"/>
      <c r="BA215" s="373">
        <f t="shared" si="62"/>
        <v>0</v>
      </c>
      <c r="BG215" s="373"/>
      <c r="BH215" s="394"/>
      <c r="BI215" s="394"/>
      <c r="BJ215" s="391">
        <f>I215+P215+W215+AJ215+AO215+AV215+BA215+BH215</f>
        <v>60</v>
      </c>
      <c r="BK215" s="397"/>
      <c r="BL215" s="382"/>
    </row>
    <row r="216" spans="1:64" ht="15">
      <c r="A216" s="341">
        <v>9</v>
      </c>
      <c r="B216" s="341" t="s">
        <v>634</v>
      </c>
      <c r="C216" s="382"/>
      <c r="I216" s="388">
        <f>D216+F216+H216</f>
        <v>0</v>
      </c>
      <c r="P216" s="388"/>
      <c r="W216" s="388">
        <f>R216+T216+V216</f>
        <v>0</v>
      </c>
      <c r="AJ216" s="388">
        <f>AE216+AG216+AI216</f>
        <v>0</v>
      </c>
      <c r="AK216" s="341">
        <v>34</v>
      </c>
      <c r="AL216" s="341">
        <v>25</v>
      </c>
      <c r="AO216" s="388">
        <f>AL216+AN216</f>
        <v>25</v>
      </c>
      <c r="AV216" s="388"/>
      <c r="AZ216" s="373"/>
      <c r="BA216" s="373">
        <f t="shared" si="62"/>
        <v>0</v>
      </c>
      <c r="BG216" s="373"/>
      <c r="BH216" s="394"/>
      <c r="BI216" s="394"/>
      <c r="BJ216" s="391">
        <f>I216+P216+W216+AJ216+AO216+AV216+BH216</f>
        <v>25</v>
      </c>
      <c r="BK216" s="397"/>
      <c r="BL216" s="382"/>
    </row>
    <row r="217" spans="1:63" ht="15">
      <c r="A217" s="341">
        <v>10</v>
      </c>
      <c r="B217" s="341" t="s">
        <v>635</v>
      </c>
      <c r="C217" s="382"/>
      <c r="I217" s="388"/>
      <c r="P217" s="388"/>
      <c r="W217" s="388"/>
      <c r="AJ217" s="388"/>
      <c r="AO217" s="388"/>
      <c r="AV217" s="388"/>
      <c r="AW217" s="341">
        <v>9</v>
      </c>
      <c r="AX217" s="341">
        <v>75</v>
      </c>
      <c r="AZ217" s="402"/>
      <c r="BA217" s="373">
        <f t="shared" si="62"/>
        <v>75</v>
      </c>
      <c r="BG217" s="420"/>
      <c r="BH217" s="440"/>
      <c r="BI217" s="420"/>
      <c r="BJ217" s="391"/>
      <c r="BK217" s="447"/>
    </row>
    <row r="218" spans="1:63" ht="15.75" thickBot="1">
      <c r="A218" s="406"/>
      <c r="B218" s="404" t="s">
        <v>451</v>
      </c>
      <c r="C218" s="405"/>
      <c r="D218" s="406">
        <f>SUM(D208:D216)</f>
        <v>0</v>
      </c>
      <c r="E218" s="406"/>
      <c r="F218" s="406">
        <f>SUM(F208:F216)</f>
        <v>0</v>
      </c>
      <c r="G218" s="406"/>
      <c r="H218" s="407">
        <f>SUM(H208:H216)</f>
        <v>0</v>
      </c>
      <c r="I218" s="408">
        <f>SUM(I208:I216)</f>
        <v>0</v>
      </c>
      <c r="J218" s="403"/>
      <c r="K218" s="406">
        <f>SUM(K208:K216)</f>
        <v>0</v>
      </c>
      <c r="L218" s="406"/>
      <c r="M218" s="406">
        <f>SUM(M208:M216)</f>
        <v>0</v>
      </c>
      <c r="N218" s="406"/>
      <c r="O218" s="407">
        <f>SUM(O208:O216)</f>
        <v>0</v>
      </c>
      <c r="P218" s="408">
        <f>SUM(P208:P216)</f>
        <v>0</v>
      </c>
      <c r="Q218" s="403"/>
      <c r="R218" s="406">
        <f>SUM(R208:R216)</f>
        <v>0</v>
      </c>
      <c r="S218" s="406"/>
      <c r="T218" s="406">
        <f>SUM(T208:T216)</f>
        <v>0</v>
      </c>
      <c r="U218" s="406"/>
      <c r="V218" s="407"/>
      <c r="W218" s="408">
        <f>SUM(W208:W216)</f>
        <v>0</v>
      </c>
      <c r="X218" s="403"/>
      <c r="Y218" s="406">
        <f>SUM(Y207:Y216)</f>
        <v>0</v>
      </c>
      <c r="Z218" s="406"/>
      <c r="AA218" s="406">
        <f>SUM(AA207:AA216)</f>
        <v>0</v>
      </c>
      <c r="AB218" s="406"/>
      <c r="AC218" s="406">
        <f>SUM(AC207:AC216)</f>
        <v>0</v>
      </c>
      <c r="AD218" s="406"/>
      <c r="AE218" s="406">
        <f>SUM(AE207:AE216)</f>
        <v>0</v>
      </c>
      <c r="AF218" s="406"/>
      <c r="AG218" s="406">
        <f>SUM(AG207:AG216)</f>
        <v>0</v>
      </c>
      <c r="AH218" s="406"/>
      <c r="AI218" s="407">
        <f>SUM(AI207:AI216)</f>
        <v>0</v>
      </c>
      <c r="AJ218" s="408">
        <f>SUM(AJ207:AJ216)</f>
        <v>0</v>
      </c>
      <c r="AK218" s="403"/>
      <c r="AL218" s="406">
        <f>SUM(AL207:AL216)</f>
        <v>83</v>
      </c>
      <c r="AM218" s="406"/>
      <c r="AN218" s="407">
        <f>SUM(AN207:AN216)</f>
        <v>0</v>
      </c>
      <c r="AO218" s="408">
        <f>SUM(AO208:AO216)</f>
        <v>83</v>
      </c>
      <c r="AP218" s="403"/>
      <c r="AQ218" s="406">
        <f>SUM(AQ208:AQ216)</f>
        <v>303</v>
      </c>
      <c r="AR218" s="406"/>
      <c r="AS218" s="406">
        <f>SUM(AS208:AS216)</f>
        <v>348</v>
      </c>
      <c r="AT218" s="406"/>
      <c r="AU218" s="407">
        <f>SUM(AU208:AU216)</f>
        <v>0</v>
      </c>
      <c r="AV218" s="408">
        <f>SUM(AV208:AV216)</f>
        <v>651</v>
      </c>
      <c r="AW218" s="426"/>
      <c r="AX218" s="427"/>
      <c r="AY218" s="427"/>
      <c r="AZ218" s="427"/>
      <c r="BA218" s="410">
        <f>SUM(BA208:BA217)</f>
        <v>249</v>
      </c>
      <c r="BB218" s="429"/>
      <c r="BC218" s="427"/>
      <c r="BD218" s="427"/>
      <c r="BE218" s="427"/>
      <c r="BF218" s="427"/>
      <c r="BG218" s="427"/>
      <c r="BH218" s="410"/>
      <c r="BI218" s="430"/>
      <c r="BJ218" s="412">
        <f>AO218+AV218+BA218+BH218</f>
        <v>983</v>
      </c>
      <c r="BK218" s="412">
        <v>13</v>
      </c>
    </row>
    <row r="219" spans="1:63" ht="15">
      <c r="A219" s="415" t="s">
        <v>636</v>
      </c>
      <c r="B219" s="415"/>
      <c r="C219" s="415"/>
      <c r="D219" s="415"/>
      <c r="E219" s="415"/>
      <c r="F219" s="415"/>
      <c r="G219" s="415"/>
      <c r="H219" s="415"/>
      <c r="I219" s="415"/>
      <c r="J219" s="415"/>
      <c r="K219" s="415"/>
      <c r="L219" s="415"/>
      <c r="M219" s="415"/>
      <c r="N219" s="415"/>
      <c r="O219" s="415"/>
      <c r="P219" s="415"/>
      <c r="Q219" s="415"/>
      <c r="R219" s="415"/>
      <c r="S219" s="415"/>
      <c r="T219" s="415"/>
      <c r="U219" s="415"/>
      <c r="V219" s="415"/>
      <c r="W219" s="415"/>
      <c r="X219" s="415"/>
      <c r="Y219" s="415"/>
      <c r="Z219" s="415"/>
      <c r="AA219" s="415"/>
      <c r="AB219" s="415"/>
      <c r="AC219" s="415"/>
      <c r="AD219" s="415"/>
      <c r="AE219" s="415"/>
      <c r="AF219" s="415"/>
      <c r="AG219" s="415"/>
      <c r="AH219" s="415"/>
      <c r="AI219" s="415"/>
      <c r="AJ219" s="415"/>
      <c r="AK219" s="415"/>
      <c r="AL219" s="415"/>
      <c r="AM219" s="415"/>
      <c r="AN219" s="415"/>
      <c r="AO219" s="415"/>
      <c r="AP219" s="415"/>
      <c r="AQ219" s="415"/>
      <c r="AR219" s="415"/>
      <c r="AS219" s="415"/>
      <c r="AT219" s="415"/>
      <c r="AU219" s="415"/>
      <c r="AV219" s="415"/>
      <c r="AW219" s="367"/>
      <c r="AX219" s="367"/>
      <c r="AY219" s="367"/>
      <c r="AZ219" s="367"/>
      <c r="BA219" s="367"/>
      <c r="BB219" s="367"/>
      <c r="BC219" s="367"/>
      <c r="BD219" s="367"/>
      <c r="BE219" s="367"/>
      <c r="BF219" s="367"/>
      <c r="BG219" s="367"/>
      <c r="BH219" s="367"/>
      <c r="BI219" s="367"/>
      <c r="BJ219" s="367"/>
      <c r="BK219" s="378"/>
    </row>
    <row r="220" spans="1:63" ht="15">
      <c r="A220" s="341">
        <v>1</v>
      </c>
      <c r="B220" s="341" t="s">
        <v>637</v>
      </c>
      <c r="C220" s="382"/>
      <c r="I220" s="388">
        <f>D220+F220+H220</f>
        <v>0</v>
      </c>
      <c r="L220" s="341">
        <v>8</v>
      </c>
      <c r="M220" s="341">
        <v>78</v>
      </c>
      <c r="P220" s="388">
        <f>M220</f>
        <v>78</v>
      </c>
      <c r="W220" s="388">
        <f>R220+T220+V220</f>
        <v>0</v>
      </c>
      <c r="AJ220" s="388">
        <f>AE220+AG220+AI220</f>
        <v>0</v>
      </c>
      <c r="AO220" s="388">
        <f>AL220+AN220</f>
        <v>0</v>
      </c>
      <c r="AP220" s="341">
        <v>1</v>
      </c>
      <c r="AQ220" s="341">
        <v>100</v>
      </c>
      <c r="AV220" s="388">
        <f>AQ220</f>
        <v>100</v>
      </c>
      <c r="AZ220" s="373"/>
      <c r="BA220" s="394"/>
      <c r="BG220" s="373"/>
      <c r="BH220" s="373"/>
      <c r="BI220" s="373"/>
      <c r="BJ220" s="418">
        <f aca="true" t="shared" si="63" ref="BJ220:BJ228">I220+P220+W220+AJ220+AO220+AV220+BA220+BH220</f>
        <v>178</v>
      </c>
      <c r="BK220" s="373"/>
    </row>
    <row r="221" spans="1:63" ht="15">
      <c r="A221" s="341">
        <v>2</v>
      </c>
      <c r="B221" s="341" t="s">
        <v>638</v>
      </c>
      <c r="C221" s="382"/>
      <c r="I221" s="388">
        <f>D221+F221+H221</f>
        <v>0</v>
      </c>
      <c r="L221" s="341">
        <v>7</v>
      </c>
      <c r="M221" s="341">
        <v>81</v>
      </c>
      <c r="P221" s="388">
        <f>M221</f>
        <v>81</v>
      </c>
      <c r="W221" s="388">
        <f>R221+T221+V221</f>
        <v>0</v>
      </c>
      <c r="AJ221" s="388">
        <f>AE221+AG221+AI221</f>
        <v>0</v>
      </c>
      <c r="AO221" s="388">
        <f>AL221+AN221</f>
        <v>0</v>
      </c>
      <c r="AP221" s="341">
        <v>2</v>
      </c>
      <c r="AQ221" s="341">
        <v>96</v>
      </c>
      <c r="AV221" s="388">
        <f>AQ221</f>
        <v>96</v>
      </c>
      <c r="AZ221" s="373"/>
      <c r="BA221" s="394"/>
      <c r="BG221" s="373"/>
      <c r="BH221" s="373"/>
      <c r="BI221" s="373"/>
      <c r="BJ221" s="391">
        <f t="shared" si="63"/>
        <v>177</v>
      </c>
      <c r="BK221" s="373"/>
    </row>
    <row r="222" spans="1:63" ht="15">
      <c r="A222" s="341">
        <v>3</v>
      </c>
      <c r="B222" s="341" t="s">
        <v>639</v>
      </c>
      <c r="C222" s="382"/>
      <c r="I222" s="388"/>
      <c r="P222" s="388"/>
      <c r="W222" s="388"/>
      <c r="AJ222" s="388"/>
      <c r="AO222" s="388"/>
      <c r="AR222" s="341">
        <v>2</v>
      </c>
      <c r="AS222" s="341">
        <v>96</v>
      </c>
      <c r="AV222" s="388">
        <f>AS222</f>
        <v>96</v>
      </c>
      <c r="AZ222" s="373"/>
      <c r="BA222" s="394"/>
      <c r="BG222" s="373"/>
      <c r="BH222" s="373"/>
      <c r="BI222" s="373"/>
      <c r="BJ222" s="391">
        <f t="shared" si="63"/>
        <v>96</v>
      </c>
      <c r="BK222" s="373"/>
    </row>
    <row r="223" spans="1:63" ht="15">
      <c r="A223" s="341">
        <v>4</v>
      </c>
      <c r="B223" s="341" t="s">
        <v>640</v>
      </c>
      <c r="C223" s="382"/>
      <c r="I223" s="388"/>
      <c r="P223" s="388"/>
      <c r="W223" s="388"/>
      <c r="AJ223" s="388"/>
      <c r="AO223" s="388"/>
      <c r="AR223" s="341">
        <v>2</v>
      </c>
      <c r="AS223" s="341">
        <v>96</v>
      </c>
      <c r="AV223" s="388">
        <f>AS223</f>
        <v>96</v>
      </c>
      <c r="AZ223" s="373"/>
      <c r="BA223" s="394"/>
      <c r="BG223" s="373"/>
      <c r="BH223" s="373"/>
      <c r="BI223" s="373"/>
      <c r="BJ223" s="391">
        <f t="shared" si="63"/>
        <v>96</v>
      </c>
      <c r="BK223" s="373"/>
    </row>
    <row r="224" spans="1:63" ht="15">
      <c r="A224" s="341">
        <v>5</v>
      </c>
      <c r="B224" s="341" t="s">
        <v>641</v>
      </c>
      <c r="C224" s="382"/>
      <c r="I224" s="388"/>
      <c r="P224" s="388"/>
      <c r="W224" s="388"/>
      <c r="AJ224" s="388"/>
      <c r="AO224" s="388"/>
      <c r="AT224" s="341">
        <v>3</v>
      </c>
      <c r="AU224" s="341">
        <v>93</v>
      </c>
      <c r="AV224" s="388">
        <f>AU224</f>
        <v>93</v>
      </c>
      <c r="AZ224" s="373"/>
      <c r="BA224" s="394"/>
      <c r="BG224" s="373"/>
      <c r="BH224" s="373"/>
      <c r="BI224" s="373"/>
      <c r="BJ224" s="391">
        <f t="shared" si="63"/>
        <v>93</v>
      </c>
      <c r="BK224" s="373"/>
    </row>
    <row r="225" spans="1:63" ht="15">
      <c r="A225" s="341">
        <v>6</v>
      </c>
      <c r="B225" s="341" t="s">
        <v>642</v>
      </c>
      <c r="C225" s="382"/>
      <c r="I225" s="388"/>
      <c r="P225" s="388"/>
      <c r="W225" s="388"/>
      <c r="AJ225" s="388"/>
      <c r="AO225" s="388"/>
      <c r="AR225" s="341">
        <v>4</v>
      </c>
      <c r="AS225" s="341">
        <v>90</v>
      </c>
      <c r="AV225" s="388">
        <f>AS225</f>
        <v>90</v>
      </c>
      <c r="AZ225" s="373"/>
      <c r="BA225" s="394"/>
      <c r="BG225" s="373"/>
      <c r="BH225" s="373"/>
      <c r="BI225" s="373"/>
      <c r="BJ225" s="391">
        <f t="shared" si="63"/>
        <v>90</v>
      </c>
      <c r="BK225" s="373"/>
    </row>
    <row r="226" spans="1:63" ht="15">
      <c r="A226" s="341">
        <v>7</v>
      </c>
      <c r="B226" s="341" t="s">
        <v>643</v>
      </c>
      <c r="C226" s="382"/>
      <c r="I226" s="388">
        <f>D226+F226+H226</f>
        <v>0</v>
      </c>
      <c r="L226" s="341">
        <v>9</v>
      </c>
      <c r="M226" s="341">
        <v>75</v>
      </c>
      <c r="P226" s="388">
        <f>M226</f>
        <v>75</v>
      </c>
      <c r="W226" s="388">
        <f>R226+T226+V226</f>
        <v>0</v>
      </c>
      <c r="AJ226" s="388">
        <f>AE226+AG226+AI226</f>
        <v>0</v>
      </c>
      <c r="AO226" s="388">
        <f>AL226+AN226</f>
        <v>0</v>
      </c>
      <c r="AV226" s="388"/>
      <c r="AZ226" s="373"/>
      <c r="BA226" s="394"/>
      <c r="BG226" s="373"/>
      <c r="BH226" s="373"/>
      <c r="BI226" s="373"/>
      <c r="BJ226" s="391">
        <f t="shared" si="63"/>
        <v>75</v>
      </c>
      <c r="BK226" s="373"/>
    </row>
    <row r="227" spans="1:63" ht="15">
      <c r="A227" s="341">
        <v>8</v>
      </c>
      <c r="B227" s="341" t="s">
        <v>644</v>
      </c>
      <c r="C227" s="382"/>
      <c r="I227" s="388">
        <f>D227+F227+H227</f>
        <v>0</v>
      </c>
      <c r="J227" s="341">
        <v>9</v>
      </c>
      <c r="K227" s="341">
        <v>75</v>
      </c>
      <c r="P227" s="388">
        <f>K227</f>
        <v>75</v>
      </c>
      <c r="W227" s="388">
        <f>R227+T227+V227</f>
        <v>0</v>
      </c>
      <c r="AJ227" s="388">
        <f>AE227+AG227+AI227</f>
        <v>0</v>
      </c>
      <c r="AO227" s="388">
        <f>AL227+AN227</f>
        <v>0</v>
      </c>
      <c r="AV227" s="388"/>
      <c r="AZ227" s="402"/>
      <c r="BA227" s="440"/>
      <c r="BG227" s="402"/>
      <c r="BH227" s="402"/>
      <c r="BI227" s="402"/>
      <c r="BJ227" s="391">
        <f t="shared" si="63"/>
        <v>75</v>
      </c>
      <c r="BK227" s="373"/>
    </row>
    <row r="228" spans="1:63" ht="15">
      <c r="A228" s="422"/>
      <c r="B228" s="454" t="s">
        <v>451</v>
      </c>
      <c r="C228" s="456"/>
      <c r="D228" s="422">
        <f>SUM(D220:D227)</f>
        <v>0</v>
      </c>
      <c r="E228" s="422"/>
      <c r="F228" s="422">
        <f>SUM(F220:F227)</f>
        <v>0</v>
      </c>
      <c r="G228" s="422"/>
      <c r="H228" s="423">
        <f>SUM(H220:H227)</f>
        <v>0</v>
      </c>
      <c r="I228" s="424">
        <f>SUM(I220:I227)</f>
        <v>0</v>
      </c>
      <c r="J228" s="421"/>
      <c r="K228" s="422">
        <v>75</v>
      </c>
      <c r="L228" s="422">
        <f>SUM(L220:L228)</f>
        <v>0</v>
      </c>
      <c r="M228" s="422">
        <f>SUM(M220:M227)</f>
        <v>234</v>
      </c>
      <c r="N228" s="422">
        <f>SUM(N220:N228)</f>
        <v>0</v>
      </c>
      <c r="O228" s="423">
        <f>SUM(O220:O228)</f>
        <v>0</v>
      </c>
      <c r="P228" s="424">
        <v>309</v>
      </c>
      <c r="Q228" s="421"/>
      <c r="R228" s="422">
        <f>SUM(R220:R227)</f>
        <v>0</v>
      </c>
      <c r="S228" s="422"/>
      <c r="T228" s="422">
        <f>SUM(T220:T227)</f>
        <v>0</v>
      </c>
      <c r="U228" s="422"/>
      <c r="V228" s="423">
        <f>SUM(V220:V227)</f>
        <v>0</v>
      </c>
      <c r="W228" s="424">
        <f>SUM(W220:W227)</f>
        <v>0</v>
      </c>
      <c r="X228" s="421"/>
      <c r="Y228" s="422">
        <f>SUM(Y219:Y227)</f>
        <v>0</v>
      </c>
      <c r="Z228" s="422"/>
      <c r="AA228" s="422">
        <f>SUM(AA219:AA227)</f>
        <v>0</v>
      </c>
      <c r="AB228" s="422"/>
      <c r="AC228" s="422">
        <f>SUM(AC219:AC227)</f>
        <v>0</v>
      </c>
      <c r="AD228" s="422"/>
      <c r="AE228" s="422">
        <f>SUM(AE219:AE227)</f>
        <v>0</v>
      </c>
      <c r="AF228" s="422"/>
      <c r="AG228" s="422">
        <f>SUM(AG219:AG227)</f>
        <v>0</v>
      </c>
      <c r="AH228" s="422"/>
      <c r="AI228" s="423">
        <f>SUM(AI219:AI227)</f>
        <v>0</v>
      </c>
      <c r="AJ228" s="424">
        <f>SUM(AJ219:AJ227)</f>
        <v>0</v>
      </c>
      <c r="AK228" s="421"/>
      <c r="AL228" s="422">
        <f>SUM(AL219:AL227)</f>
        <v>0</v>
      </c>
      <c r="AM228" s="422"/>
      <c r="AN228" s="423">
        <f>SUM(AN219:AN227)</f>
        <v>0</v>
      </c>
      <c r="AO228" s="424">
        <f>SUM(AO220:AO227)</f>
        <v>0</v>
      </c>
      <c r="AP228" s="421"/>
      <c r="AQ228" s="422">
        <f>SUM(AQ220:AQ227)</f>
        <v>196</v>
      </c>
      <c r="AR228" s="422"/>
      <c r="AS228" s="422">
        <f>SUM(AS220:AS227)</f>
        <v>282</v>
      </c>
      <c r="AT228" s="422"/>
      <c r="AU228" s="423">
        <f>SUM(AU220:AU227)</f>
        <v>93</v>
      </c>
      <c r="AV228" s="424">
        <f>SUM(AV220:AV227)</f>
        <v>571</v>
      </c>
      <c r="AW228" s="451"/>
      <c r="AX228" s="452"/>
      <c r="AY228" s="452"/>
      <c r="AZ228" s="452"/>
      <c r="BA228" s="457"/>
      <c r="BB228" s="455"/>
      <c r="BC228" s="452"/>
      <c r="BD228" s="452"/>
      <c r="BE228" s="452"/>
      <c r="BF228" s="452"/>
      <c r="BG228" s="452"/>
      <c r="BH228" s="457"/>
      <c r="BI228" s="458"/>
      <c r="BJ228" s="459">
        <f t="shared" si="63"/>
        <v>880</v>
      </c>
      <c r="BK228" s="460">
        <v>14</v>
      </c>
    </row>
    <row r="229" spans="1:63" ht="15">
      <c r="A229" s="415" t="s">
        <v>645</v>
      </c>
      <c r="B229" s="415"/>
      <c r="C229" s="415"/>
      <c r="D229" s="415"/>
      <c r="E229" s="415"/>
      <c r="F229" s="415"/>
      <c r="G229" s="415"/>
      <c r="H229" s="415"/>
      <c r="I229" s="415"/>
      <c r="J229" s="415"/>
      <c r="K229" s="415"/>
      <c r="L229" s="415"/>
      <c r="M229" s="415"/>
      <c r="N229" s="415"/>
      <c r="O229" s="415"/>
      <c r="P229" s="415"/>
      <c r="Q229" s="415"/>
      <c r="R229" s="415"/>
      <c r="S229" s="415"/>
      <c r="T229" s="415"/>
      <c r="U229" s="415"/>
      <c r="V229" s="415"/>
      <c r="W229" s="415"/>
      <c r="X229" s="415"/>
      <c r="Y229" s="415"/>
      <c r="Z229" s="415"/>
      <c r="AA229" s="415"/>
      <c r="AB229" s="415"/>
      <c r="AC229" s="415"/>
      <c r="AD229" s="415"/>
      <c r="AE229" s="415"/>
      <c r="AF229" s="415"/>
      <c r="AG229" s="415"/>
      <c r="AH229" s="415"/>
      <c r="AI229" s="415"/>
      <c r="AJ229" s="415"/>
      <c r="AK229" s="415"/>
      <c r="AL229" s="415"/>
      <c r="AM229" s="415"/>
      <c r="AN229" s="415"/>
      <c r="AO229" s="415"/>
      <c r="AP229" s="415"/>
      <c r="AQ229" s="415"/>
      <c r="AR229" s="415"/>
      <c r="AS229" s="415"/>
      <c r="AT229" s="415"/>
      <c r="AU229" s="415"/>
      <c r="AV229" s="415"/>
      <c r="AW229" s="367"/>
      <c r="AX229" s="367"/>
      <c r="AY229" s="367"/>
      <c r="AZ229" s="367"/>
      <c r="BA229" s="367"/>
      <c r="BB229" s="367"/>
      <c r="BC229" s="367"/>
      <c r="BD229" s="367"/>
      <c r="BE229" s="367"/>
      <c r="BF229" s="367"/>
      <c r="BG229" s="367"/>
      <c r="BH229" s="367"/>
      <c r="BI229" s="367"/>
      <c r="BJ229" s="367"/>
      <c r="BK229" s="378"/>
    </row>
    <row r="230" spans="1:63" ht="15">
      <c r="A230" s="341">
        <v>1</v>
      </c>
      <c r="B230" s="341" t="s">
        <v>646</v>
      </c>
      <c r="C230" s="382">
        <v>39</v>
      </c>
      <c r="D230" s="341">
        <v>20</v>
      </c>
      <c r="E230" s="341">
        <v>12</v>
      </c>
      <c r="F230" s="341">
        <v>66</v>
      </c>
      <c r="G230" s="341">
        <v>7</v>
      </c>
      <c r="H230" s="341">
        <v>78</v>
      </c>
      <c r="I230" s="388">
        <f>D230+F230+H230</f>
        <v>164</v>
      </c>
      <c r="P230" s="388"/>
      <c r="Q230" s="341">
        <v>5</v>
      </c>
      <c r="R230" s="341">
        <v>87</v>
      </c>
      <c r="W230" s="388">
        <f>R230+T230+V230</f>
        <v>87</v>
      </c>
      <c r="AJ230" s="388">
        <f>AE230+AG230+AI230</f>
        <v>0</v>
      </c>
      <c r="AO230" s="388">
        <f>AL230+AN230</f>
        <v>0</v>
      </c>
      <c r="AV230" s="388"/>
      <c r="AZ230" s="389"/>
      <c r="BA230" s="389"/>
      <c r="BG230" s="373"/>
      <c r="BH230" s="389"/>
      <c r="BI230" s="389"/>
      <c r="BJ230" s="391">
        <f>I230+P230+W230+AJ230+AO230+AV230+BA230+BH230</f>
        <v>251</v>
      </c>
      <c r="BK230" s="461"/>
    </row>
    <row r="231" spans="1:63" ht="15">
      <c r="A231" s="341">
        <v>2</v>
      </c>
      <c r="B231" s="341" t="s">
        <v>647</v>
      </c>
      <c r="C231" s="382">
        <v>27</v>
      </c>
      <c r="D231" s="341">
        <v>38</v>
      </c>
      <c r="E231" s="341">
        <v>12</v>
      </c>
      <c r="F231" s="341">
        <v>66</v>
      </c>
      <c r="G231" s="341">
        <v>7</v>
      </c>
      <c r="H231" s="341">
        <v>78</v>
      </c>
      <c r="I231" s="388">
        <f>D231+F231+H231</f>
        <v>182</v>
      </c>
      <c r="P231" s="388"/>
      <c r="Q231" s="341">
        <v>15</v>
      </c>
      <c r="R231" s="341">
        <v>62</v>
      </c>
      <c r="W231" s="388">
        <f>R231+T231+V231</f>
        <v>62</v>
      </c>
      <c r="AJ231" s="388">
        <f>AE231+AG231+AI231</f>
        <v>0</v>
      </c>
      <c r="AO231" s="388">
        <f>AL231+AN231</f>
        <v>0</v>
      </c>
      <c r="AV231" s="388"/>
      <c r="AZ231" s="373"/>
      <c r="BA231" s="373"/>
      <c r="BG231" s="373"/>
      <c r="BH231" s="373"/>
      <c r="BI231" s="373"/>
      <c r="BJ231" s="391">
        <f>I231+P231+W231+AJ231+AO231+AV231+BA231+BH231</f>
        <v>244</v>
      </c>
      <c r="BK231" s="461"/>
    </row>
    <row r="232" spans="1:63" ht="15">
      <c r="A232" s="341">
        <v>3</v>
      </c>
      <c r="B232" s="341" t="s">
        <v>648</v>
      </c>
      <c r="C232" s="382">
        <v>25</v>
      </c>
      <c r="D232" s="341">
        <v>42</v>
      </c>
      <c r="E232" s="341">
        <v>20</v>
      </c>
      <c r="F232" s="341">
        <v>50</v>
      </c>
      <c r="G232" s="341">
        <v>7</v>
      </c>
      <c r="H232" s="341">
        <v>78</v>
      </c>
      <c r="I232" s="388">
        <f>D232+F232+H232</f>
        <v>170</v>
      </c>
      <c r="P232" s="388"/>
      <c r="W232" s="388">
        <f>R232+T232+V232</f>
        <v>0</v>
      </c>
      <c r="AJ232" s="388">
        <f>AE232+AG232+AI232</f>
        <v>0</v>
      </c>
      <c r="AO232" s="388">
        <f>AL232+AN232</f>
        <v>0</v>
      </c>
      <c r="AV232" s="388"/>
      <c r="AZ232" s="373"/>
      <c r="BA232" s="373"/>
      <c r="BG232" s="373"/>
      <c r="BH232" s="373"/>
      <c r="BI232" s="373"/>
      <c r="BJ232" s="391">
        <f>I232+P232+W232+AJ232+AO232+AV232+BA232+BH232</f>
        <v>170</v>
      </c>
      <c r="BK232" s="461"/>
    </row>
    <row r="233" spans="1:63" ht="15">
      <c r="A233" s="341">
        <v>4</v>
      </c>
      <c r="B233" s="341" t="s">
        <v>649</v>
      </c>
      <c r="C233" s="382">
        <v>33</v>
      </c>
      <c r="D233" s="341">
        <v>26</v>
      </c>
      <c r="E233" s="341">
        <v>20</v>
      </c>
      <c r="F233" s="341">
        <v>50</v>
      </c>
      <c r="G233" s="341">
        <v>7</v>
      </c>
      <c r="H233" s="341">
        <v>78</v>
      </c>
      <c r="I233" s="388">
        <f>D233+F233+H233</f>
        <v>154</v>
      </c>
      <c r="P233" s="388"/>
      <c r="W233" s="388">
        <f>R233+T233+V233</f>
        <v>0</v>
      </c>
      <c r="AJ233" s="388">
        <f>AE233+AG233+AI233</f>
        <v>0</v>
      </c>
      <c r="AO233" s="388">
        <f>AL233+AN233</f>
        <v>0</v>
      </c>
      <c r="AV233" s="388"/>
      <c r="AZ233" s="402"/>
      <c r="BA233" s="402"/>
      <c r="BG233" s="402"/>
      <c r="BH233" s="402"/>
      <c r="BI233" s="373"/>
      <c r="BJ233" s="391">
        <f>I233+P233+W233+AJ233+AO233+AV233+BA233+BH233</f>
        <v>154</v>
      </c>
      <c r="BK233" s="462"/>
    </row>
    <row r="234" spans="1:63" ht="15.75" thickBot="1">
      <c r="A234" s="406"/>
      <c r="B234" s="404" t="s">
        <v>451</v>
      </c>
      <c r="C234" s="405"/>
      <c r="D234" s="406">
        <f>SUM(D230:D233)</f>
        <v>126</v>
      </c>
      <c r="E234" s="406"/>
      <c r="F234" s="406">
        <f>SUM(F230:F233)</f>
        <v>232</v>
      </c>
      <c r="G234" s="406"/>
      <c r="H234" s="407">
        <f>SUM(H230:H233)</f>
        <v>312</v>
      </c>
      <c r="I234" s="408">
        <f>SUM(I230:I233)</f>
        <v>670</v>
      </c>
      <c r="J234" s="403"/>
      <c r="K234" s="406">
        <f>SUM(K230:K233)</f>
        <v>0</v>
      </c>
      <c r="L234" s="406"/>
      <c r="M234" s="406">
        <f>SUM(M230:M233)</f>
        <v>0</v>
      </c>
      <c r="N234" s="406"/>
      <c r="O234" s="407">
        <f>SUM(O230:O233)</f>
        <v>0</v>
      </c>
      <c r="P234" s="408">
        <f>SUM(P230:P233)</f>
        <v>0</v>
      </c>
      <c r="Q234" s="403"/>
      <c r="R234" s="406">
        <f>SUM(R230:R233)</f>
        <v>149</v>
      </c>
      <c r="S234" s="406"/>
      <c r="T234" s="406">
        <f>SUM(T230:T233)</f>
        <v>0</v>
      </c>
      <c r="U234" s="406"/>
      <c r="V234" s="407"/>
      <c r="W234" s="408">
        <f>SUM(W230:W233)</f>
        <v>149</v>
      </c>
      <c r="X234" s="403"/>
      <c r="Y234" s="406">
        <f>SUM(Y229:Y233)</f>
        <v>0</v>
      </c>
      <c r="Z234" s="406"/>
      <c r="AA234" s="406">
        <f>SUM(AA229:AA233)</f>
        <v>0</v>
      </c>
      <c r="AB234" s="406"/>
      <c r="AC234" s="406">
        <f>SUM(AC229:AC233)</f>
        <v>0</v>
      </c>
      <c r="AD234" s="406"/>
      <c r="AE234" s="406">
        <f>SUM(AE229:AE233)</f>
        <v>0</v>
      </c>
      <c r="AF234" s="406"/>
      <c r="AG234" s="406">
        <f>SUM(AG229:AG233)</f>
        <v>0</v>
      </c>
      <c r="AH234" s="406"/>
      <c r="AI234" s="407">
        <f>SUM(AI229:AI233)</f>
        <v>0</v>
      </c>
      <c r="AJ234" s="408">
        <f>SUM(AJ229:AJ233)</f>
        <v>0</v>
      </c>
      <c r="AK234" s="403"/>
      <c r="AL234" s="406">
        <f>SUM(AL229:AL233)</f>
        <v>0</v>
      </c>
      <c r="AM234" s="406"/>
      <c r="AN234" s="407">
        <f>SUM(AN229:AN233)</f>
        <v>0</v>
      </c>
      <c r="AO234" s="408">
        <f>SUM(AO230:AO233)</f>
        <v>0</v>
      </c>
      <c r="AP234" s="403"/>
      <c r="AQ234" s="406">
        <f>SUM(AQ230:AQ233)</f>
        <v>0</v>
      </c>
      <c r="AR234" s="406"/>
      <c r="AS234" s="406">
        <f>SUM(AS230:AS233)</f>
        <v>0</v>
      </c>
      <c r="AT234" s="406"/>
      <c r="AU234" s="407">
        <f>SUM(AU230:AU233)</f>
        <v>0</v>
      </c>
      <c r="AV234" s="408">
        <f>SUM(AV230:AV233)</f>
        <v>0</v>
      </c>
      <c r="AW234" s="426"/>
      <c r="AX234" s="427"/>
      <c r="AY234" s="427"/>
      <c r="AZ234" s="427"/>
      <c r="BA234" s="410"/>
      <c r="BB234" s="429"/>
      <c r="BC234" s="427"/>
      <c r="BD234" s="427"/>
      <c r="BE234" s="427"/>
      <c r="BF234" s="427"/>
      <c r="BG234" s="428"/>
      <c r="BH234" s="404"/>
      <c r="BI234" s="463"/>
      <c r="BJ234" s="431">
        <f>I234+P234+W234+AJ234+AO234</f>
        <v>819</v>
      </c>
      <c r="BK234" s="412">
        <v>15</v>
      </c>
    </row>
    <row r="235" spans="1:63" ht="15">
      <c r="A235" s="415"/>
      <c r="B235" s="415"/>
      <c r="C235" s="415"/>
      <c r="D235" s="415"/>
      <c r="E235" s="415"/>
      <c r="F235" s="415"/>
      <c r="G235" s="415"/>
      <c r="H235" s="415"/>
      <c r="I235" s="415"/>
      <c r="J235" s="415"/>
      <c r="K235" s="415"/>
      <c r="L235" s="415"/>
      <c r="M235" s="415"/>
      <c r="N235" s="415"/>
      <c r="O235" s="415"/>
      <c r="P235" s="415"/>
      <c r="Q235" s="415"/>
      <c r="R235" s="415"/>
      <c r="S235" s="415"/>
      <c r="T235" s="415"/>
      <c r="U235" s="415"/>
      <c r="V235" s="415"/>
      <c r="W235" s="415"/>
      <c r="X235" s="415"/>
      <c r="Y235" s="415"/>
      <c r="Z235" s="415"/>
      <c r="AA235" s="415"/>
      <c r="AB235" s="415"/>
      <c r="AC235" s="415"/>
      <c r="AD235" s="415"/>
      <c r="AE235" s="415"/>
      <c r="AF235" s="415"/>
      <c r="AG235" s="415"/>
      <c r="AH235" s="415"/>
      <c r="AI235" s="415"/>
      <c r="AJ235" s="415"/>
      <c r="AK235" s="415"/>
      <c r="AL235" s="415"/>
      <c r="AM235" s="415"/>
      <c r="AN235" s="415"/>
      <c r="AO235" s="415"/>
      <c r="AP235" s="415"/>
      <c r="AQ235" s="415"/>
      <c r="AR235" s="415"/>
      <c r="AS235" s="415"/>
      <c r="AT235" s="415"/>
      <c r="AU235" s="415"/>
      <c r="AV235" s="415"/>
      <c r="AW235" s="367"/>
      <c r="AX235" s="367"/>
      <c r="AY235" s="367"/>
      <c r="AZ235" s="367"/>
      <c r="BA235" s="367"/>
      <c r="BB235" s="367"/>
      <c r="BC235" s="367"/>
      <c r="BD235" s="367"/>
      <c r="BE235" s="367"/>
      <c r="BF235" s="367"/>
      <c r="BG235" s="367"/>
      <c r="BH235" s="367"/>
      <c r="BI235" s="367"/>
      <c r="BJ235" s="367"/>
      <c r="BK235" s="378"/>
    </row>
    <row r="236" spans="1:63" ht="15">
      <c r="A236" s="341">
        <v>1</v>
      </c>
      <c r="B236" s="341" t="s">
        <v>650</v>
      </c>
      <c r="C236" s="382"/>
      <c r="I236" s="388">
        <f>D236+F236+H236</f>
        <v>0</v>
      </c>
      <c r="P236" s="388"/>
      <c r="W236" s="388">
        <f>R236+T236+V236</f>
        <v>0</v>
      </c>
      <c r="AJ236" s="388">
        <f>AE236+AG236+AI236</f>
        <v>0</v>
      </c>
      <c r="AO236" s="388">
        <f>AL236+AN236</f>
        <v>0</v>
      </c>
      <c r="AP236" s="341">
        <v>5</v>
      </c>
      <c r="AQ236" s="341">
        <v>87</v>
      </c>
      <c r="AV236" s="388">
        <f>AQ236</f>
        <v>87</v>
      </c>
      <c r="AW236" s="341">
        <v>6</v>
      </c>
      <c r="AX236" s="341">
        <v>84</v>
      </c>
      <c r="AZ236" s="389"/>
      <c r="BA236" s="390">
        <f>AX236</f>
        <v>84</v>
      </c>
      <c r="BG236" s="389"/>
      <c r="BH236" s="390"/>
      <c r="BI236" s="390"/>
      <c r="BJ236" s="391">
        <f aca="true" t="shared" si="64" ref="BJ236:BJ241">AV236+BA236+BH236</f>
        <v>171</v>
      </c>
      <c r="BK236" s="447"/>
    </row>
    <row r="237" spans="1:63" ht="15">
      <c r="A237" s="341">
        <v>2</v>
      </c>
      <c r="B237" s="341" t="s">
        <v>651</v>
      </c>
      <c r="C237" s="382"/>
      <c r="I237" s="388"/>
      <c r="P237" s="388"/>
      <c r="W237" s="388"/>
      <c r="AJ237" s="388"/>
      <c r="AO237" s="388"/>
      <c r="AP237" s="341">
        <v>10</v>
      </c>
      <c r="AQ237" s="341">
        <v>72</v>
      </c>
      <c r="AV237" s="388">
        <f>AQ237</f>
        <v>72</v>
      </c>
      <c r="AW237" s="341">
        <v>12</v>
      </c>
      <c r="AX237" s="341">
        <v>68</v>
      </c>
      <c r="AZ237" s="373"/>
      <c r="BA237" s="394">
        <f>AX237</f>
        <v>68</v>
      </c>
      <c r="BG237" s="373"/>
      <c r="BH237" s="394"/>
      <c r="BI237" s="394"/>
      <c r="BJ237" s="391">
        <f t="shared" si="64"/>
        <v>140</v>
      </c>
      <c r="BK237" s="447"/>
    </row>
    <row r="238" spans="1:63" ht="15">
      <c r="A238" s="341">
        <v>3</v>
      </c>
      <c r="B238" s="341" t="s">
        <v>652</v>
      </c>
      <c r="C238" s="382"/>
      <c r="I238" s="388">
        <f>D238+F238+H238</f>
        <v>0</v>
      </c>
      <c r="P238" s="388"/>
      <c r="W238" s="388">
        <f>R238+T238+V238</f>
        <v>0</v>
      </c>
      <c r="AJ238" s="388">
        <f>AE238+AG238+AI238</f>
        <v>0</v>
      </c>
      <c r="AO238" s="388">
        <f>AL238+AN238</f>
        <v>0</v>
      </c>
      <c r="AP238" s="341">
        <v>11</v>
      </c>
      <c r="AQ238" s="341">
        <v>70</v>
      </c>
      <c r="AV238" s="388">
        <f>AQ238</f>
        <v>70</v>
      </c>
      <c r="AW238" s="341">
        <v>13</v>
      </c>
      <c r="AX238" s="341">
        <v>66</v>
      </c>
      <c r="AZ238" s="373"/>
      <c r="BA238" s="394">
        <f>AX238</f>
        <v>66</v>
      </c>
      <c r="BG238" s="373"/>
      <c r="BH238" s="394"/>
      <c r="BI238" s="394"/>
      <c r="BJ238" s="391">
        <f t="shared" si="64"/>
        <v>136</v>
      </c>
      <c r="BK238" s="447"/>
    </row>
    <row r="239" spans="1:63" ht="15">
      <c r="A239" s="341">
        <v>4</v>
      </c>
      <c r="B239" s="341" t="s">
        <v>653</v>
      </c>
      <c r="C239" s="382"/>
      <c r="I239" s="388">
        <f>D239+F239+H239</f>
        <v>0</v>
      </c>
      <c r="P239" s="388"/>
      <c r="W239" s="388">
        <f>R239+T239+V239</f>
        <v>0</v>
      </c>
      <c r="AJ239" s="388">
        <f>AE239+AG239+AI239</f>
        <v>0</v>
      </c>
      <c r="AO239" s="388">
        <f>AL239+AN239</f>
        <v>0</v>
      </c>
      <c r="AP239" s="341">
        <v>14</v>
      </c>
      <c r="AQ239" s="341">
        <v>64</v>
      </c>
      <c r="AV239" s="388">
        <f>AQ239</f>
        <v>64</v>
      </c>
      <c r="AW239" s="341">
        <v>14</v>
      </c>
      <c r="AX239" s="341">
        <v>64</v>
      </c>
      <c r="AZ239" s="373"/>
      <c r="BA239" s="394">
        <f>AX239</f>
        <v>64</v>
      </c>
      <c r="BG239" s="373"/>
      <c r="BH239" s="394"/>
      <c r="BI239" s="394"/>
      <c r="BJ239" s="391">
        <f t="shared" si="64"/>
        <v>128</v>
      </c>
      <c r="BK239" s="394"/>
    </row>
    <row r="240" spans="1:63" ht="15">
      <c r="A240" s="341">
        <v>5</v>
      </c>
      <c r="B240" s="341" t="s">
        <v>654</v>
      </c>
      <c r="C240" s="382"/>
      <c r="I240" s="388"/>
      <c r="P240" s="388"/>
      <c r="W240" s="388"/>
      <c r="AJ240" s="388"/>
      <c r="AO240" s="388"/>
      <c r="AP240" s="341">
        <v>12</v>
      </c>
      <c r="AQ240" s="341">
        <v>68</v>
      </c>
      <c r="AV240" s="388">
        <f>AQ240</f>
        <v>68</v>
      </c>
      <c r="AZ240" s="402"/>
      <c r="BA240" s="373">
        <f>AX240</f>
        <v>0</v>
      </c>
      <c r="BG240" s="420"/>
      <c r="BH240" s="440"/>
      <c r="BI240" s="420"/>
      <c r="BJ240" s="391">
        <f t="shared" si="64"/>
        <v>68</v>
      </c>
      <c r="BK240" s="440"/>
    </row>
    <row r="241" spans="1:63" ht="15.75" thickBot="1">
      <c r="A241" s="406"/>
      <c r="B241" s="404" t="s">
        <v>451</v>
      </c>
      <c r="C241" s="405"/>
      <c r="D241" s="406">
        <f>SUM(D236:D239)</f>
        <v>0</v>
      </c>
      <c r="E241" s="406"/>
      <c r="F241" s="406">
        <f>SUM(F236:F239)</f>
        <v>0</v>
      </c>
      <c r="G241" s="406"/>
      <c r="H241" s="407">
        <f>SUM(H236:H239)</f>
        <v>0</v>
      </c>
      <c r="I241" s="408">
        <f>SUM(I236:I239)</f>
        <v>0</v>
      </c>
      <c r="J241" s="403"/>
      <c r="K241" s="406">
        <f>SUM(K236:K239)</f>
        <v>0</v>
      </c>
      <c r="L241" s="406"/>
      <c r="M241" s="406">
        <f>SUM(M236:M239)</f>
        <v>0</v>
      </c>
      <c r="N241" s="406"/>
      <c r="O241" s="407">
        <f>SUM(O236:O239)</f>
        <v>0</v>
      </c>
      <c r="P241" s="408">
        <f>SUM(P236:P239)</f>
        <v>0</v>
      </c>
      <c r="Q241" s="403"/>
      <c r="R241" s="406">
        <f>SUM(R236:R239)</f>
        <v>0</v>
      </c>
      <c r="S241" s="406"/>
      <c r="T241" s="406">
        <f>SUM(T236:T239)</f>
        <v>0</v>
      </c>
      <c r="U241" s="406"/>
      <c r="V241" s="407"/>
      <c r="W241" s="408">
        <f>SUM(W236:W239)</f>
        <v>0</v>
      </c>
      <c r="X241" s="403"/>
      <c r="Y241" s="406">
        <f>SUM(Y235:Y239)</f>
        <v>0</v>
      </c>
      <c r="Z241" s="406"/>
      <c r="AA241" s="406">
        <f>SUM(AA235:AA239)</f>
        <v>0</v>
      </c>
      <c r="AB241" s="406"/>
      <c r="AC241" s="406">
        <f>SUM(AC235:AC239)</f>
        <v>0</v>
      </c>
      <c r="AD241" s="406"/>
      <c r="AE241" s="406">
        <f>SUM(AE235:AE239)</f>
        <v>0</v>
      </c>
      <c r="AF241" s="406"/>
      <c r="AG241" s="406">
        <f>SUM(AG235:AG239)</f>
        <v>0</v>
      </c>
      <c r="AH241" s="406"/>
      <c r="AI241" s="407">
        <f>SUM(AI235:AI239)</f>
        <v>0</v>
      </c>
      <c r="AJ241" s="408">
        <f>SUM(AJ235:AJ239)</f>
        <v>0</v>
      </c>
      <c r="AK241" s="403"/>
      <c r="AL241" s="406">
        <f>SUM(AL235:AL239)</f>
        <v>0</v>
      </c>
      <c r="AM241" s="406"/>
      <c r="AN241" s="407">
        <f>SUM(AN235:AN239)</f>
        <v>0</v>
      </c>
      <c r="AO241" s="408">
        <f>SUM(AO236:AO239)</f>
        <v>0</v>
      </c>
      <c r="AP241" s="403"/>
      <c r="AQ241" s="406">
        <f>SUM(AQ236:AQ240)</f>
        <v>361</v>
      </c>
      <c r="AR241" s="406"/>
      <c r="AS241" s="406">
        <f>SUM(AS236:AS239)</f>
        <v>0</v>
      </c>
      <c r="AT241" s="406"/>
      <c r="AU241" s="407">
        <f>SUM(AU236:AU239)</f>
        <v>0</v>
      </c>
      <c r="AV241" s="408">
        <f>SUM(AV236:AV240)</f>
        <v>361</v>
      </c>
      <c r="AW241" s="426"/>
      <c r="AX241" s="427"/>
      <c r="AY241" s="427"/>
      <c r="AZ241" s="428"/>
      <c r="BA241" s="410">
        <f>SUM(BA236:BA240)</f>
        <v>282</v>
      </c>
      <c r="BB241" s="429"/>
      <c r="BC241" s="427"/>
      <c r="BD241" s="427"/>
      <c r="BE241" s="427"/>
      <c r="BF241" s="427"/>
      <c r="BG241" s="427"/>
      <c r="BH241" s="410"/>
      <c r="BI241" s="430"/>
      <c r="BJ241" s="412">
        <f t="shared" si="64"/>
        <v>643</v>
      </c>
      <c r="BK241" s="464">
        <v>16</v>
      </c>
    </row>
    <row r="242" spans="1:63" ht="15">
      <c r="A242" s="415" t="s">
        <v>655</v>
      </c>
      <c r="B242" s="415"/>
      <c r="C242" s="415"/>
      <c r="D242" s="415"/>
      <c r="E242" s="415"/>
      <c r="F242" s="415"/>
      <c r="G242" s="415"/>
      <c r="H242" s="415"/>
      <c r="I242" s="415"/>
      <c r="J242" s="415"/>
      <c r="K242" s="415"/>
      <c r="L242" s="415"/>
      <c r="M242" s="415"/>
      <c r="N242" s="415"/>
      <c r="O242" s="415"/>
      <c r="P242" s="415"/>
      <c r="Q242" s="415"/>
      <c r="R242" s="415"/>
      <c r="S242" s="415"/>
      <c r="T242" s="415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15"/>
      <c r="AO242" s="415"/>
      <c r="AP242" s="415"/>
      <c r="AQ242" s="415"/>
      <c r="AR242" s="415"/>
      <c r="AS242" s="415"/>
      <c r="AT242" s="415"/>
      <c r="AU242" s="415"/>
      <c r="AV242" s="415"/>
      <c r="AW242" s="367"/>
      <c r="AX242" s="367"/>
      <c r="AY242" s="367"/>
      <c r="AZ242" s="367"/>
      <c r="BA242" s="367"/>
      <c r="BB242" s="367"/>
      <c r="BC242" s="367"/>
      <c r="BD242" s="367"/>
      <c r="BE242" s="367"/>
      <c r="BF242" s="367"/>
      <c r="BG242" s="367"/>
      <c r="BH242" s="367"/>
      <c r="BI242" s="367"/>
      <c r="BJ242" s="367"/>
      <c r="BK242" s="378"/>
    </row>
    <row r="243" spans="1:63" ht="15">
      <c r="A243" s="341">
        <v>1</v>
      </c>
      <c r="B243" s="341" t="s">
        <v>656</v>
      </c>
      <c r="C243" s="382"/>
      <c r="I243" s="388">
        <f>D243+F243+H243</f>
        <v>0</v>
      </c>
      <c r="P243" s="388"/>
      <c r="W243" s="388">
        <f>R243+T243+V243</f>
        <v>0</v>
      </c>
      <c r="AJ243" s="388">
        <f>AE243+AG243+AI243</f>
        <v>0</v>
      </c>
      <c r="AO243" s="388">
        <f>AL243+AN243</f>
        <v>0</v>
      </c>
      <c r="AP243" s="341">
        <v>5</v>
      </c>
      <c r="AQ243" s="341">
        <v>87</v>
      </c>
      <c r="AV243" s="388">
        <f>AQ243</f>
        <v>87</v>
      </c>
      <c r="AW243" s="341">
        <v>5</v>
      </c>
      <c r="AX243" s="341">
        <v>87</v>
      </c>
      <c r="AY243" s="341">
        <v>6</v>
      </c>
      <c r="AZ243" s="389">
        <v>80</v>
      </c>
      <c r="BA243" s="390">
        <f>AX243+AZ243</f>
        <v>167</v>
      </c>
      <c r="BG243" s="389"/>
      <c r="BH243" s="390"/>
      <c r="BI243" s="390"/>
      <c r="BJ243" s="391">
        <f>I243+P243+W243+AJ243+AO243+AV243+BA243+BH243</f>
        <v>254</v>
      </c>
      <c r="BK243" s="447"/>
    </row>
    <row r="244" spans="1:63" ht="15">
      <c r="A244" s="341">
        <v>2</v>
      </c>
      <c r="B244" s="341" t="s">
        <v>657</v>
      </c>
      <c r="C244" s="382"/>
      <c r="I244" s="388">
        <f>D244+F244+H244</f>
        <v>0</v>
      </c>
      <c r="P244" s="388"/>
      <c r="W244" s="388">
        <f>R244+T244+V244</f>
        <v>0</v>
      </c>
      <c r="AJ244" s="388">
        <f>AE244+AG244+AI244</f>
        <v>0</v>
      </c>
      <c r="AO244" s="388">
        <f>AL244+AN244</f>
        <v>0</v>
      </c>
      <c r="AP244" s="341">
        <v>10</v>
      </c>
      <c r="AQ244" s="341">
        <v>72</v>
      </c>
      <c r="AV244" s="388">
        <f>AQ244</f>
        <v>72</v>
      </c>
      <c r="AW244" s="341">
        <v>8</v>
      </c>
      <c r="AX244" s="341">
        <v>78</v>
      </c>
      <c r="AY244" s="341">
        <v>6</v>
      </c>
      <c r="AZ244" s="373">
        <v>80</v>
      </c>
      <c r="BA244" s="394">
        <f>AX244+AZ244</f>
        <v>158</v>
      </c>
      <c r="BG244" s="373"/>
      <c r="BH244" s="394"/>
      <c r="BI244" s="394"/>
      <c r="BJ244" s="391">
        <f>I244+P244+W244+AJ244+AO244+AV244+BA244+BH244</f>
        <v>230</v>
      </c>
      <c r="BK244" s="447"/>
    </row>
    <row r="245" spans="1:63" ht="15">
      <c r="A245" s="341">
        <v>3</v>
      </c>
      <c r="B245" s="341" t="s">
        <v>658</v>
      </c>
      <c r="C245" s="382"/>
      <c r="I245" s="388">
        <f>D245+F245+H245</f>
        <v>0</v>
      </c>
      <c r="P245" s="388"/>
      <c r="W245" s="388">
        <f>R245+T245+V245</f>
        <v>0</v>
      </c>
      <c r="AJ245" s="388">
        <f>AE245+AG245+AI245</f>
        <v>0</v>
      </c>
      <c r="AO245" s="388">
        <f>AL245+AN245</f>
        <v>0</v>
      </c>
      <c r="AP245" s="341">
        <v>7</v>
      </c>
      <c r="AQ245" s="341">
        <v>81</v>
      </c>
      <c r="AV245" s="388">
        <f>AQ245</f>
        <v>81</v>
      </c>
      <c r="AZ245" s="373"/>
      <c r="BA245" s="394">
        <f>AX245+AZ245</f>
        <v>0</v>
      </c>
      <c r="BB245" s="387"/>
      <c r="BG245" s="373"/>
      <c r="BH245" s="394"/>
      <c r="BI245" s="394"/>
      <c r="BJ245" s="391">
        <f>I245+P245+W245+AJ245+AO245+AV245+BA245+BH245</f>
        <v>81</v>
      </c>
      <c r="BK245" s="447"/>
    </row>
    <row r="246" spans="1:63" ht="15">
      <c r="A246" s="341">
        <v>4</v>
      </c>
      <c r="B246" s="341" t="s">
        <v>659</v>
      </c>
      <c r="C246" s="382"/>
      <c r="I246" s="388"/>
      <c r="P246" s="388"/>
      <c r="W246" s="388"/>
      <c r="AJ246" s="388"/>
      <c r="AO246" s="388"/>
      <c r="AP246" s="341">
        <v>9</v>
      </c>
      <c r="AQ246" s="341">
        <v>75</v>
      </c>
      <c r="AV246" s="388">
        <f>AQ246</f>
        <v>75</v>
      </c>
      <c r="AZ246" s="402"/>
      <c r="BA246" s="373">
        <f>AX246+AZ246</f>
        <v>0</v>
      </c>
      <c r="BG246" s="402"/>
      <c r="BH246" s="440"/>
      <c r="BI246" s="440"/>
      <c r="BJ246" s="391">
        <f>I246+P246+W246+AJ246+AO246+AV246+BA246+BH246</f>
        <v>75</v>
      </c>
      <c r="BK246" s="447"/>
    </row>
    <row r="247" spans="1:63" ht="15.75" thickBot="1">
      <c r="A247" s="406"/>
      <c r="B247" s="404" t="s">
        <v>451</v>
      </c>
      <c r="C247" s="405"/>
      <c r="D247" s="406">
        <f>SUM(D243:D246)</f>
        <v>0</v>
      </c>
      <c r="E247" s="406"/>
      <c r="F247" s="406">
        <f>SUM(F243:F246)</f>
        <v>0</v>
      </c>
      <c r="G247" s="406"/>
      <c r="H247" s="407">
        <f>SUM(H243:H246)</f>
        <v>0</v>
      </c>
      <c r="I247" s="408">
        <f>SUM(I243:I246)</f>
        <v>0</v>
      </c>
      <c r="J247" s="403"/>
      <c r="K247" s="406">
        <f>SUM(K243:K246)</f>
        <v>0</v>
      </c>
      <c r="L247" s="406"/>
      <c r="M247" s="406">
        <f>SUM(M243:M246)</f>
        <v>0</v>
      </c>
      <c r="N247" s="406"/>
      <c r="O247" s="407">
        <f>SUM(O243:O246)</f>
        <v>0</v>
      </c>
      <c r="P247" s="408">
        <f>SUM(P243:P246)</f>
        <v>0</v>
      </c>
      <c r="Q247" s="403"/>
      <c r="R247" s="406">
        <f>SUM(R243:R246)</f>
        <v>0</v>
      </c>
      <c r="S247" s="406"/>
      <c r="T247" s="406">
        <f>SUM(T243:T246)</f>
        <v>0</v>
      </c>
      <c r="U247" s="406"/>
      <c r="V247" s="407"/>
      <c r="W247" s="408">
        <f>SUM(W243:W246)</f>
        <v>0</v>
      </c>
      <c r="X247" s="403"/>
      <c r="Y247" s="406">
        <f>SUM(Y242:Y246)</f>
        <v>0</v>
      </c>
      <c r="Z247" s="406"/>
      <c r="AA247" s="406">
        <f>SUM(AA242:AA246)</f>
        <v>0</v>
      </c>
      <c r="AB247" s="406"/>
      <c r="AC247" s="406">
        <f>SUM(AC242:AC246)</f>
        <v>0</v>
      </c>
      <c r="AD247" s="406"/>
      <c r="AE247" s="406">
        <f>SUM(AE242:AE246)</f>
        <v>0</v>
      </c>
      <c r="AF247" s="406"/>
      <c r="AG247" s="406">
        <f>SUM(AG242:AG246)</f>
        <v>0</v>
      </c>
      <c r="AH247" s="406"/>
      <c r="AI247" s="407">
        <f>SUM(AI242:AI246)</f>
        <v>0</v>
      </c>
      <c r="AJ247" s="408">
        <f>SUM(AJ242:AJ246)</f>
        <v>0</v>
      </c>
      <c r="AK247" s="403"/>
      <c r="AL247" s="406">
        <f>SUM(AL242:AL246)</f>
        <v>0</v>
      </c>
      <c r="AM247" s="406"/>
      <c r="AN247" s="407">
        <f>SUM(AN242:AN246)</f>
        <v>0</v>
      </c>
      <c r="AO247" s="408">
        <f>SUM(AO243:AO246)</f>
        <v>0</v>
      </c>
      <c r="AP247" s="403"/>
      <c r="AQ247" s="406">
        <f>SUM(AQ243:AQ246)</f>
        <v>315</v>
      </c>
      <c r="AR247" s="406"/>
      <c r="AS247" s="406">
        <f>SUM(AS243:AS246)</f>
        <v>0</v>
      </c>
      <c r="AT247" s="406"/>
      <c r="AU247" s="407">
        <f>SUM(AU243:AU246)</f>
        <v>0</v>
      </c>
      <c r="AV247" s="408">
        <f>SUM(AV243:AV246)</f>
        <v>315</v>
      </c>
      <c r="AW247" s="426"/>
      <c r="AX247" s="427"/>
      <c r="AY247" s="427"/>
      <c r="AZ247" s="427"/>
      <c r="BA247" s="410">
        <f>SUM(BA243:BA246)</f>
        <v>325</v>
      </c>
      <c r="BB247" s="429"/>
      <c r="BC247" s="427"/>
      <c r="BD247" s="427"/>
      <c r="BE247" s="427"/>
      <c r="BF247" s="427"/>
      <c r="BG247" s="427"/>
      <c r="BH247" s="410"/>
      <c r="BI247" s="430"/>
      <c r="BJ247" s="412">
        <f>AV247+BA247+BH247</f>
        <v>640</v>
      </c>
      <c r="BK247" s="412">
        <v>17</v>
      </c>
    </row>
    <row r="248" spans="1:63" ht="15">
      <c r="A248" s="415" t="s">
        <v>660</v>
      </c>
      <c r="B248" s="415"/>
      <c r="C248" s="415"/>
      <c r="D248" s="415"/>
      <c r="E248" s="415"/>
      <c r="F248" s="415"/>
      <c r="G248" s="415"/>
      <c r="H248" s="415"/>
      <c r="I248" s="415"/>
      <c r="J248" s="415"/>
      <c r="K248" s="415"/>
      <c r="L248" s="415"/>
      <c r="M248" s="415"/>
      <c r="N248" s="415"/>
      <c r="O248" s="415"/>
      <c r="P248" s="415"/>
      <c r="Q248" s="415"/>
      <c r="R248" s="415"/>
      <c r="S248" s="415"/>
      <c r="T248" s="415"/>
      <c r="U248" s="415"/>
      <c r="V248" s="415"/>
      <c r="W248" s="415"/>
      <c r="X248" s="415"/>
      <c r="Y248" s="415"/>
      <c r="Z248" s="415"/>
      <c r="AA248" s="415"/>
      <c r="AB248" s="415"/>
      <c r="AC248" s="415"/>
      <c r="AD248" s="415"/>
      <c r="AE248" s="415"/>
      <c r="AF248" s="415"/>
      <c r="AG248" s="415"/>
      <c r="AH248" s="415"/>
      <c r="AI248" s="415"/>
      <c r="AJ248" s="415"/>
      <c r="AK248" s="415"/>
      <c r="AL248" s="415"/>
      <c r="AM248" s="415"/>
      <c r="AN248" s="415"/>
      <c r="AO248" s="415"/>
      <c r="AP248" s="415"/>
      <c r="AQ248" s="415"/>
      <c r="AR248" s="415"/>
      <c r="AS248" s="415"/>
      <c r="AT248" s="415"/>
      <c r="AU248" s="415"/>
      <c r="AV248" s="415"/>
      <c r="AW248" s="367"/>
      <c r="AX248" s="367"/>
      <c r="AY248" s="367"/>
      <c r="AZ248" s="367"/>
      <c r="BA248" s="367"/>
      <c r="BB248" s="367"/>
      <c r="BC248" s="367"/>
      <c r="BD248" s="367"/>
      <c r="BE248" s="367"/>
      <c r="BF248" s="367"/>
      <c r="BG248" s="367"/>
      <c r="BH248" s="367"/>
      <c r="BI248" s="367"/>
      <c r="BJ248" s="367"/>
      <c r="BK248" s="378"/>
    </row>
    <row r="249" spans="1:63" ht="15">
      <c r="A249" s="341">
        <v>1</v>
      </c>
      <c r="B249" s="341" t="s">
        <v>661</v>
      </c>
      <c r="C249" s="382"/>
      <c r="I249" s="388">
        <f>D249+F249+H249</f>
        <v>0</v>
      </c>
      <c r="P249" s="388"/>
      <c r="Q249" s="341">
        <v>26</v>
      </c>
      <c r="R249" s="341">
        <v>40</v>
      </c>
      <c r="S249" s="341">
        <v>11</v>
      </c>
      <c r="T249" s="341">
        <v>68</v>
      </c>
      <c r="U249" s="341">
        <v>10</v>
      </c>
      <c r="V249" s="341">
        <v>70</v>
      </c>
      <c r="W249" s="388">
        <f>R249+T249+V249</f>
        <v>178</v>
      </c>
      <c r="AJ249" s="388">
        <f>AE249+AG249+AI249</f>
        <v>0</v>
      </c>
      <c r="AO249" s="388">
        <f>AL249+AN249</f>
        <v>0</v>
      </c>
      <c r="AV249" s="388"/>
      <c r="AZ249" s="389"/>
      <c r="BA249" s="390"/>
      <c r="BG249" s="389"/>
      <c r="BH249" s="389"/>
      <c r="BJ249" s="391">
        <f>I249+P249+W249+AJ249+AO249+AV249+BA249+BH249</f>
        <v>178</v>
      </c>
      <c r="BK249" s="461"/>
    </row>
    <row r="250" spans="1:63" ht="15">
      <c r="A250" s="341">
        <v>2</v>
      </c>
      <c r="B250" s="341" t="s">
        <v>662</v>
      </c>
      <c r="C250" s="382"/>
      <c r="I250" s="388">
        <f>D250+F250+H250</f>
        <v>0</v>
      </c>
      <c r="P250" s="388"/>
      <c r="S250" s="341">
        <v>11</v>
      </c>
      <c r="T250" s="341">
        <v>68</v>
      </c>
      <c r="U250" s="341">
        <v>10</v>
      </c>
      <c r="V250" s="341">
        <v>70</v>
      </c>
      <c r="W250" s="388">
        <f>R250+T250+V250</f>
        <v>138</v>
      </c>
      <c r="AJ250" s="388">
        <f>AE250+AG250+AI250</f>
        <v>0</v>
      </c>
      <c r="AO250" s="388">
        <f>AL250+AN250</f>
        <v>0</v>
      </c>
      <c r="AV250" s="388"/>
      <c r="AZ250" s="373"/>
      <c r="BA250" s="394"/>
      <c r="BG250" s="373"/>
      <c r="BH250" s="373"/>
      <c r="BJ250" s="391">
        <f>I250+P250+W250+AJ250+AO250+AV250+BA250+BH250</f>
        <v>138</v>
      </c>
      <c r="BK250" s="461"/>
    </row>
    <row r="251" spans="1:63" ht="15">
      <c r="A251" s="341">
        <v>3</v>
      </c>
      <c r="B251" s="341" t="s">
        <v>663</v>
      </c>
      <c r="C251" s="382"/>
      <c r="I251" s="388">
        <f>D251+F251+H251</f>
        <v>0</v>
      </c>
      <c r="P251" s="388"/>
      <c r="U251" s="341">
        <v>10</v>
      </c>
      <c r="V251" s="341">
        <v>70</v>
      </c>
      <c r="W251" s="388">
        <f>R251+T251+V251</f>
        <v>70</v>
      </c>
      <c r="AJ251" s="388">
        <f>AE251+AG251+AI251</f>
        <v>0</v>
      </c>
      <c r="AO251" s="388">
        <f>AL251+AN251</f>
        <v>0</v>
      </c>
      <c r="AV251" s="388"/>
      <c r="AZ251" s="373"/>
      <c r="BA251" s="394"/>
      <c r="BG251" s="373"/>
      <c r="BH251" s="373"/>
      <c r="BJ251" s="391">
        <f>I251+P251+W251+AJ251+AO251+AV251+BA251+BH251</f>
        <v>70</v>
      </c>
      <c r="BK251" s="461"/>
    </row>
    <row r="252" spans="1:63" ht="15">
      <c r="A252" s="341">
        <v>4</v>
      </c>
      <c r="B252" s="341" t="s">
        <v>664</v>
      </c>
      <c r="C252" s="382"/>
      <c r="I252" s="388">
        <f>D252+F252+H252</f>
        <v>0</v>
      </c>
      <c r="P252" s="388"/>
      <c r="U252" s="341">
        <v>10</v>
      </c>
      <c r="V252" s="341">
        <v>70</v>
      </c>
      <c r="W252" s="388">
        <f>R252+T252+V252</f>
        <v>70</v>
      </c>
      <c r="AJ252" s="388">
        <f>AE252+AG252+AI252</f>
        <v>0</v>
      </c>
      <c r="AO252" s="388">
        <f>AL252+AN252</f>
        <v>0</v>
      </c>
      <c r="AV252" s="388"/>
      <c r="AZ252" s="402"/>
      <c r="BA252" s="440"/>
      <c r="BG252" s="402"/>
      <c r="BH252" s="402"/>
      <c r="BJ252" s="391">
        <f>I252+P252+W252+AJ252+AO252+AV252+BA252+BH252</f>
        <v>70</v>
      </c>
      <c r="BK252" s="461"/>
    </row>
    <row r="253" spans="1:63" ht="15.75" thickBot="1">
      <c r="A253" s="406"/>
      <c r="B253" s="404" t="s">
        <v>451</v>
      </c>
      <c r="C253" s="405"/>
      <c r="D253" s="406">
        <f>SUM(D249:D252)</f>
        <v>0</v>
      </c>
      <c r="E253" s="406"/>
      <c r="F253" s="406">
        <f>SUM(F249:F252)</f>
        <v>0</v>
      </c>
      <c r="G253" s="406"/>
      <c r="H253" s="407">
        <f>SUM(H249:H252)</f>
        <v>0</v>
      </c>
      <c r="I253" s="408">
        <f>SUM(I249:I252)</f>
        <v>0</v>
      </c>
      <c r="J253" s="403"/>
      <c r="K253" s="406">
        <f>SUM(K249:K252)</f>
        <v>0</v>
      </c>
      <c r="L253" s="406"/>
      <c r="M253" s="406">
        <f>SUM(M249:M252)</f>
        <v>0</v>
      </c>
      <c r="N253" s="406"/>
      <c r="O253" s="407">
        <f>SUM(O249:O252)</f>
        <v>0</v>
      </c>
      <c r="P253" s="408">
        <f>SUM(P249:P252)</f>
        <v>0</v>
      </c>
      <c r="Q253" s="403"/>
      <c r="R253" s="406">
        <f>SUM(R249:R252)</f>
        <v>40</v>
      </c>
      <c r="S253" s="406"/>
      <c r="T253" s="406">
        <f>SUM(T249:T252)</f>
        <v>136</v>
      </c>
      <c r="U253" s="406"/>
      <c r="V253" s="407">
        <f>SUM(V249:V252)</f>
        <v>280</v>
      </c>
      <c r="W253" s="408">
        <f>SUM(W249:W252)</f>
        <v>456</v>
      </c>
      <c r="X253" s="403"/>
      <c r="Y253" s="406">
        <f>SUM(Y248:Y252)</f>
        <v>0</v>
      </c>
      <c r="Z253" s="406"/>
      <c r="AA253" s="406">
        <f>SUM(AA248:AA252)</f>
        <v>0</v>
      </c>
      <c r="AB253" s="406"/>
      <c r="AC253" s="406">
        <f>SUM(AC248:AC252)</f>
        <v>0</v>
      </c>
      <c r="AD253" s="406"/>
      <c r="AE253" s="406">
        <f>SUM(AE248:AE252)</f>
        <v>0</v>
      </c>
      <c r="AF253" s="406"/>
      <c r="AG253" s="406">
        <f>SUM(AG248:AG252)</f>
        <v>0</v>
      </c>
      <c r="AH253" s="406"/>
      <c r="AI253" s="407">
        <f>SUM(AI248:AI252)</f>
        <v>0</v>
      </c>
      <c r="AJ253" s="408">
        <f>SUM(AJ248:AJ252)</f>
        <v>0</v>
      </c>
      <c r="AK253" s="403"/>
      <c r="AL253" s="406">
        <f>SUM(AL248:AL252)</f>
        <v>0</v>
      </c>
      <c r="AM253" s="406"/>
      <c r="AN253" s="407">
        <f>SUM(AN248:AN252)</f>
        <v>0</v>
      </c>
      <c r="AO253" s="408">
        <f>SUM(AO249:AO252)</f>
        <v>0</v>
      </c>
      <c r="AP253" s="403"/>
      <c r="AQ253" s="406">
        <f>SUM(AQ249:AQ252)</f>
        <v>0</v>
      </c>
      <c r="AR253" s="406"/>
      <c r="AS253" s="406">
        <f>SUM(AS249:AS252)</f>
        <v>0</v>
      </c>
      <c r="AT253" s="406"/>
      <c r="AU253" s="407">
        <f>SUM(AU249:AU252)</f>
        <v>0</v>
      </c>
      <c r="AV253" s="408">
        <f>SUM(AV249:AV252)</f>
        <v>0</v>
      </c>
      <c r="AW253" s="426"/>
      <c r="AX253" s="427"/>
      <c r="AY253" s="427"/>
      <c r="AZ253" s="427"/>
      <c r="BA253" s="410"/>
      <c r="BB253" s="429"/>
      <c r="BC253" s="427"/>
      <c r="BD253" s="427"/>
      <c r="BE253" s="427"/>
      <c r="BF253" s="427"/>
      <c r="BG253" s="427"/>
      <c r="BH253" s="410"/>
      <c r="BI253" s="430"/>
      <c r="BJ253" s="412">
        <f>I253+P253+W253+AJ253+AO253</f>
        <v>456</v>
      </c>
      <c r="BK253" s="412">
        <v>18</v>
      </c>
    </row>
    <row r="254" spans="1:63" ht="15">
      <c r="A254" s="465" t="s">
        <v>665</v>
      </c>
      <c r="B254" s="415"/>
      <c r="C254" s="415"/>
      <c r="D254" s="415"/>
      <c r="E254" s="415"/>
      <c r="F254" s="415"/>
      <c r="G254" s="415"/>
      <c r="H254" s="415"/>
      <c r="I254" s="415"/>
      <c r="J254" s="415"/>
      <c r="K254" s="415"/>
      <c r="L254" s="415"/>
      <c r="M254" s="415"/>
      <c r="N254" s="415"/>
      <c r="O254" s="415"/>
      <c r="P254" s="415"/>
      <c r="Q254" s="415"/>
      <c r="R254" s="415"/>
      <c r="S254" s="415"/>
      <c r="T254" s="415"/>
      <c r="U254" s="415"/>
      <c r="V254" s="415"/>
      <c r="W254" s="415"/>
      <c r="X254" s="415"/>
      <c r="Y254" s="415"/>
      <c r="Z254" s="415"/>
      <c r="AA254" s="415"/>
      <c r="AB254" s="415"/>
      <c r="AC254" s="415"/>
      <c r="AD254" s="415"/>
      <c r="AE254" s="415"/>
      <c r="AF254" s="415"/>
      <c r="AG254" s="415"/>
      <c r="AH254" s="415"/>
      <c r="AI254" s="415"/>
      <c r="AJ254" s="415"/>
      <c r="AK254" s="415"/>
      <c r="AL254" s="415"/>
      <c r="AM254" s="415"/>
      <c r="AN254" s="415"/>
      <c r="AO254" s="415"/>
      <c r="AP254" s="415"/>
      <c r="AQ254" s="415"/>
      <c r="AR254" s="415"/>
      <c r="AS254" s="415"/>
      <c r="AT254" s="415"/>
      <c r="AU254" s="415"/>
      <c r="AV254" s="415"/>
      <c r="AW254" s="367"/>
      <c r="AX254" s="367"/>
      <c r="AY254" s="367"/>
      <c r="AZ254" s="367"/>
      <c r="BA254" s="367"/>
      <c r="BB254" s="367"/>
      <c r="BC254" s="367"/>
      <c r="BD254" s="367"/>
      <c r="BE254" s="367"/>
      <c r="BF254" s="367"/>
      <c r="BG254" s="367"/>
      <c r="BH254" s="367"/>
      <c r="BI254" s="367"/>
      <c r="BJ254" s="367"/>
      <c r="BK254" s="378"/>
    </row>
    <row r="255" spans="1:63" ht="15">
      <c r="A255" s="341">
        <v>1</v>
      </c>
      <c r="B255" s="341" t="s">
        <v>666</v>
      </c>
      <c r="C255" s="382"/>
      <c r="I255" s="388">
        <f>D255+F255+H255</f>
        <v>0</v>
      </c>
      <c r="P255" s="388"/>
      <c r="W255" s="388">
        <f>R255+T255+V255</f>
        <v>0</v>
      </c>
      <c r="AJ255" s="388">
        <f>AE255+AG255+AI255</f>
        <v>0</v>
      </c>
      <c r="AK255" s="341">
        <v>7</v>
      </c>
      <c r="AL255" s="341">
        <v>81</v>
      </c>
      <c r="AO255" s="388">
        <f>AL255+AN255</f>
        <v>81</v>
      </c>
      <c r="AR255" s="341">
        <v>1</v>
      </c>
      <c r="AS255" s="341">
        <v>100</v>
      </c>
      <c r="AV255" s="388">
        <f>AS255</f>
        <v>100</v>
      </c>
      <c r="AZ255" s="373"/>
      <c r="BA255" s="394"/>
      <c r="BG255" s="389"/>
      <c r="BH255" s="390"/>
      <c r="BI255" s="390"/>
      <c r="BJ255" s="391">
        <f>AO255+AV255</f>
        <v>181</v>
      </c>
      <c r="BK255" s="373"/>
    </row>
    <row r="256" spans="1:63" ht="15">
      <c r="A256" s="341">
        <v>2</v>
      </c>
      <c r="B256" s="341" t="s">
        <v>667</v>
      </c>
      <c r="C256" s="382"/>
      <c r="I256" s="388">
        <f>D256+F256+H256</f>
        <v>0</v>
      </c>
      <c r="P256" s="388"/>
      <c r="W256" s="388">
        <f>R256+T256+V256</f>
        <v>0</v>
      </c>
      <c r="AJ256" s="388">
        <f>AE256+AG256+AI256</f>
        <v>0</v>
      </c>
      <c r="AK256" s="341">
        <v>28</v>
      </c>
      <c r="AL256" s="341">
        <v>36</v>
      </c>
      <c r="AO256" s="388">
        <f>AL256+AN256</f>
        <v>36</v>
      </c>
      <c r="AV256" s="388"/>
      <c r="AZ256" s="402"/>
      <c r="BA256" s="440"/>
      <c r="BG256" s="402"/>
      <c r="BH256" s="394"/>
      <c r="BI256" s="394"/>
      <c r="BJ256" s="391">
        <f>AO256</f>
        <v>36</v>
      </c>
      <c r="BK256" s="373"/>
    </row>
    <row r="257" spans="1:63" ht="15.75" thickBot="1">
      <c r="A257" s="406"/>
      <c r="B257" s="404" t="s">
        <v>451</v>
      </c>
      <c r="C257" s="405"/>
      <c r="D257" s="406">
        <f>SUM(D255:D256)</f>
        <v>0</v>
      </c>
      <c r="E257" s="406"/>
      <c r="F257" s="406">
        <f>SUM(F255:F256)</f>
        <v>0</v>
      </c>
      <c r="G257" s="406"/>
      <c r="H257" s="407">
        <f>SUM(H255:H256)</f>
        <v>0</v>
      </c>
      <c r="I257" s="408">
        <f>SUM(I255:I256)</f>
        <v>0</v>
      </c>
      <c r="J257" s="403"/>
      <c r="K257" s="406">
        <f>SUM(K255:K256)</f>
        <v>0</v>
      </c>
      <c r="L257" s="406"/>
      <c r="M257" s="406">
        <f>SUM(M255:M256)</f>
        <v>0</v>
      </c>
      <c r="N257" s="406"/>
      <c r="O257" s="407">
        <f>SUM(O255:O256)</f>
        <v>0</v>
      </c>
      <c r="P257" s="408">
        <f>SUM(P255:P256)</f>
        <v>0</v>
      </c>
      <c r="Q257" s="403"/>
      <c r="R257" s="406">
        <f>SUM(R255:R256)</f>
        <v>0</v>
      </c>
      <c r="S257" s="406"/>
      <c r="T257" s="406">
        <f>SUM(T255:T256)</f>
        <v>0</v>
      </c>
      <c r="U257" s="406"/>
      <c r="V257" s="407"/>
      <c r="W257" s="408">
        <f>SUM(W255:W256)</f>
        <v>0</v>
      </c>
      <c r="X257" s="403"/>
      <c r="Y257" s="406">
        <f>SUM(Y254:Y256)</f>
        <v>0</v>
      </c>
      <c r="Z257" s="406"/>
      <c r="AA257" s="406">
        <f>SUM(AA254:AA256)</f>
        <v>0</v>
      </c>
      <c r="AB257" s="406"/>
      <c r="AC257" s="406">
        <f>SUM(AC254:AC256)</f>
        <v>0</v>
      </c>
      <c r="AD257" s="406"/>
      <c r="AE257" s="406">
        <f>SUM(AE254:AE256)</f>
        <v>0</v>
      </c>
      <c r="AF257" s="406"/>
      <c r="AG257" s="406">
        <f>SUM(AG254:AG256)</f>
        <v>0</v>
      </c>
      <c r="AH257" s="406"/>
      <c r="AI257" s="407">
        <f>SUM(AI254:AI256)</f>
        <v>0</v>
      </c>
      <c r="AJ257" s="408">
        <f>SUM(AJ254:AJ256)</f>
        <v>0</v>
      </c>
      <c r="AK257" s="403"/>
      <c r="AL257" s="406">
        <f>SUM(AL254:AL256)</f>
        <v>117</v>
      </c>
      <c r="AM257" s="406"/>
      <c r="AN257" s="407">
        <f>SUM(AN254:AN256)</f>
        <v>0</v>
      </c>
      <c r="AO257" s="408">
        <f>SUM(AO255:AO256)</f>
        <v>117</v>
      </c>
      <c r="AP257" s="403"/>
      <c r="AQ257" s="406">
        <f>SUM(AQ255:AQ256)</f>
        <v>0</v>
      </c>
      <c r="AR257" s="406"/>
      <c r="AS257" s="406">
        <f>SUM(AS255:AS256)</f>
        <v>100</v>
      </c>
      <c r="AT257" s="406"/>
      <c r="AU257" s="407">
        <f>SUM(AU255:AU256)</f>
        <v>0</v>
      </c>
      <c r="AV257" s="408">
        <f>SUM(AV255:AV256)</f>
        <v>100</v>
      </c>
      <c r="AW257" s="426"/>
      <c r="AX257" s="427"/>
      <c r="AY257" s="427"/>
      <c r="AZ257" s="427"/>
      <c r="BA257" s="410"/>
      <c r="BB257" s="429"/>
      <c r="BC257" s="427"/>
      <c r="BD257" s="427"/>
      <c r="BE257" s="427"/>
      <c r="BF257" s="427"/>
      <c r="BG257" s="428"/>
      <c r="BH257" s="410"/>
      <c r="BI257" s="411"/>
      <c r="BJ257" s="412">
        <f>+AO257+AV257+BA257+BH257</f>
        <v>217</v>
      </c>
      <c r="BK257" s="431">
        <v>19</v>
      </c>
    </row>
  </sheetData>
  <sheetProtection/>
  <mergeCells count="338">
    <mergeCell ref="A254:BK254"/>
    <mergeCell ref="AW257:AZ257"/>
    <mergeCell ref="BB257:BG257"/>
    <mergeCell ref="A242:BK242"/>
    <mergeCell ref="AW247:AZ247"/>
    <mergeCell ref="BB247:BG247"/>
    <mergeCell ref="A248:BK248"/>
    <mergeCell ref="AW253:AZ253"/>
    <mergeCell ref="BB253:BG253"/>
    <mergeCell ref="A229:BK229"/>
    <mergeCell ref="AW234:AZ234"/>
    <mergeCell ref="BB234:BG234"/>
    <mergeCell ref="A235:BK235"/>
    <mergeCell ref="AW241:AZ241"/>
    <mergeCell ref="BB241:BG241"/>
    <mergeCell ref="A207:BK207"/>
    <mergeCell ref="AW218:AZ218"/>
    <mergeCell ref="BB218:BG218"/>
    <mergeCell ref="A219:BK219"/>
    <mergeCell ref="AW228:AZ228"/>
    <mergeCell ref="BB228:BG228"/>
    <mergeCell ref="BH195:BH196"/>
    <mergeCell ref="A196:AZ196"/>
    <mergeCell ref="BB196:BG196"/>
    <mergeCell ref="C206:H206"/>
    <mergeCell ref="J206:O206"/>
    <mergeCell ref="Q206:V206"/>
    <mergeCell ref="AW206:AZ206"/>
    <mergeCell ref="BB206:BG206"/>
    <mergeCell ref="AT194:AU194"/>
    <mergeCell ref="AW194:BA194"/>
    <mergeCell ref="BB194:BH194"/>
    <mergeCell ref="BI194:BI196"/>
    <mergeCell ref="AW195:AX195"/>
    <mergeCell ref="AY195:AZ195"/>
    <mergeCell ref="BA195:BA196"/>
    <mergeCell ref="BB195:BC195"/>
    <mergeCell ref="BD195:BE195"/>
    <mergeCell ref="BF195:BG195"/>
    <mergeCell ref="AF194:AG194"/>
    <mergeCell ref="AH194:AI194"/>
    <mergeCell ref="AK194:AL194"/>
    <mergeCell ref="AM194:AN194"/>
    <mergeCell ref="AP194:AQ194"/>
    <mergeCell ref="AR194:AS194"/>
    <mergeCell ref="S194:T194"/>
    <mergeCell ref="U194:V194"/>
    <mergeCell ref="X194:Y194"/>
    <mergeCell ref="Z194:AA194"/>
    <mergeCell ref="AB194:AC194"/>
    <mergeCell ref="AD194:AE194"/>
    <mergeCell ref="AW193:BI193"/>
    <mergeCell ref="BJ193:BJ196"/>
    <mergeCell ref="BK193:BK196"/>
    <mergeCell ref="C194:D194"/>
    <mergeCell ref="E194:F194"/>
    <mergeCell ref="G194:H194"/>
    <mergeCell ref="J194:K194"/>
    <mergeCell ref="L194:M194"/>
    <mergeCell ref="N194:O194"/>
    <mergeCell ref="Q194:R194"/>
    <mergeCell ref="C193:I193"/>
    <mergeCell ref="J193:P193"/>
    <mergeCell ref="Q193:W193"/>
    <mergeCell ref="X193:AJ193"/>
    <mergeCell ref="AK193:AO193"/>
    <mergeCell ref="AP193:AV193"/>
    <mergeCell ref="A169:AZ169"/>
    <mergeCell ref="BB169:BG169"/>
    <mergeCell ref="AW182:AZ182"/>
    <mergeCell ref="BB182:BG182"/>
    <mergeCell ref="A183:BK183"/>
    <mergeCell ref="AW192:AZ192"/>
    <mergeCell ref="BB192:BG192"/>
    <mergeCell ref="AW167:BA167"/>
    <mergeCell ref="BB167:BH167"/>
    <mergeCell ref="BI167:BI169"/>
    <mergeCell ref="AW168:AX168"/>
    <mergeCell ref="AY168:AZ168"/>
    <mergeCell ref="BA168:BA169"/>
    <mergeCell ref="BB168:BC168"/>
    <mergeCell ref="BD168:BE168"/>
    <mergeCell ref="BF168:BG168"/>
    <mergeCell ref="BH168:BH169"/>
    <mergeCell ref="AH167:AI167"/>
    <mergeCell ref="AK167:AL167"/>
    <mergeCell ref="AM167:AN167"/>
    <mergeCell ref="AP167:AQ167"/>
    <mergeCell ref="AR167:AS167"/>
    <mergeCell ref="AT167:AU167"/>
    <mergeCell ref="U167:V167"/>
    <mergeCell ref="X167:Y167"/>
    <mergeCell ref="Z167:AA167"/>
    <mergeCell ref="AB167:AC167"/>
    <mergeCell ref="AD167:AE167"/>
    <mergeCell ref="AF167:AG167"/>
    <mergeCell ref="BJ166:BJ169"/>
    <mergeCell ref="BK166:BK169"/>
    <mergeCell ref="C167:D167"/>
    <mergeCell ref="E167:F167"/>
    <mergeCell ref="G167:H167"/>
    <mergeCell ref="J167:K167"/>
    <mergeCell ref="L167:M167"/>
    <mergeCell ref="N167:O167"/>
    <mergeCell ref="Q167:R167"/>
    <mergeCell ref="S167:T167"/>
    <mergeCell ref="A152:BK152"/>
    <mergeCell ref="AW165:AZ165"/>
    <mergeCell ref="BB165:BG165"/>
    <mergeCell ref="C166:I166"/>
    <mergeCell ref="J166:P166"/>
    <mergeCell ref="Q166:W166"/>
    <mergeCell ref="X166:AJ166"/>
    <mergeCell ref="AK166:AO166"/>
    <mergeCell ref="AP166:AV166"/>
    <mergeCell ref="AW166:BI166"/>
    <mergeCell ref="A129:BK129"/>
    <mergeCell ref="AW140:AZ140"/>
    <mergeCell ref="BB140:BG140"/>
    <mergeCell ref="A141:BK141"/>
    <mergeCell ref="AW151:AZ151"/>
    <mergeCell ref="BB151:BG151"/>
    <mergeCell ref="BF116:BG116"/>
    <mergeCell ref="BH116:BH117"/>
    <mergeCell ref="A117:AZ117"/>
    <mergeCell ref="BB117:BG117"/>
    <mergeCell ref="AW128:AZ128"/>
    <mergeCell ref="BB128:BG128"/>
    <mergeCell ref="AR115:AS115"/>
    <mergeCell ref="AT115:AU115"/>
    <mergeCell ref="AW115:BA115"/>
    <mergeCell ref="BB115:BH115"/>
    <mergeCell ref="BI115:BI117"/>
    <mergeCell ref="AW116:AX116"/>
    <mergeCell ref="AY116:AZ116"/>
    <mergeCell ref="BA116:BA117"/>
    <mergeCell ref="BB116:BC116"/>
    <mergeCell ref="BD116:BE116"/>
    <mergeCell ref="AD115:AE115"/>
    <mergeCell ref="AF115:AG115"/>
    <mergeCell ref="AH115:AI115"/>
    <mergeCell ref="AK115:AL115"/>
    <mergeCell ref="AM115:AN115"/>
    <mergeCell ref="AP115:AQ115"/>
    <mergeCell ref="Q115:R115"/>
    <mergeCell ref="S115:T115"/>
    <mergeCell ref="U115:V115"/>
    <mergeCell ref="X115:Y115"/>
    <mergeCell ref="Z115:AA115"/>
    <mergeCell ref="AB115:AC115"/>
    <mergeCell ref="AP114:AV114"/>
    <mergeCell ref="AW114:BI114"/>
    <mergeCell ref="BJ114:BJ117"/>
    <mergeCell ref="BK114:BK117"/>
    <mergeCell ref="C115:D115"/>
    <mergeCell ref="E115:F115"/>
    <mergeCell ref="G115:H115"/>
    <mergeCell ref="J115:K115"/>
    <mergeCell ref="L115:M115"/>
    <mergeCell ref="N115:O115"/>
    <mergeCell ref="BH101:BH102"/>
    <mergeCell ref="A102:AZ102"/>
    <mergeCell ref="BB102:BG102"/>
    <mergeCell ref="AW113:AZ113"/>
    <mergeCell ref="BB113:BG113"/>
    <mergeCell ref="C114:I114"/>
    <mergeCell ref="J114:P114"/>
    <mergeCell ref="Q114:W114"/>
    <mergeCell ref="X114:AJ114"/>
    <mergeCell ref="AK114:AO114"/>
    <mergeCell ref="AT100:AU100"/>
    <mergeCell ref="AW100:BA100"/>
    <mergeCell ref="BB100:BH100"/>
    <mergeCell ref="BI100:BI102"/>
    <mergeCell ref="AW101:AX101"/>
    <mergeCell ref="AY101:AZ101"/>
    <mergeCell ref="BA101:BA102"/>
    <mergeCell ref="BB101:BC101"/>
    <mergeCell ref="BD101:BE101"/>
    <mergeCell ref="BF101:BG101"/>
    <mergeCell ref="AF100:AG100"/>
    <mergeCell ref="AH100:AI100"/>
    <mergeCell ref="AK100:AL100"/>
    <mergeCell ref="AM100:AN100"/>
    <mergeCell ref="AP100:AQ100"/>
    <mergeCell ref="AR100:AS100"/>
    <mergeCell ref="S100:T100"/>
    <mergeCell ref="U100:V100"/>
    <mergeCell ref="X100:Y100"/>
    <mergeCell ref="Z100:AA100"/>
    <mergeCell ref="AB100:AC100"/>
    <mergeCell ref="AD100:AE100"/>
    <mergeCell ref="AW99:BI99"/>
    <mergeCell ref="BJ99:BJ102"/>
    <mergeCell ref="BK99:BK102"/>
    <mergeCell ref="C100:D100"/>
    <mergeCell ref="E100:F100"/>
    <mergeCell ref="G100:H100"/>
    <mergeCell ref="J100:K100"/>
    <mergeCell ref="L100:M100"/>
    <mergeCell ref="N100:O100"/>
    <mergeCell ref="Q100:R100"/>
    <mergeCell ref="C99:I99"/>
    <mergeCell ref="J99:P99"/>
    <mergeCell ref="Q99:W99"/>
    <mergeCell ref="X99:AJ99"/>
    <mergeCell ref="AK99:AO99"/>
    <mergeCell ref="AP99:AV99"/>
    <mergeCell ref="BF81:BG81"/>
    <mergeCell ref="BH81:BH82"/>
    <mergeCell ref="A82:AZ82"/>
    <mergeCell ref="BB82:BG82"/>
    <mergeCell ref="AW98:AZ98"/>
    <mergeCell ref="BB98:BG98"/>
    <mergeCell ref="AR80:AS80"/>
    <mergeCell ref="AT80:AU80"/>
    <mergeCell ref="AW80:BA80"/>
    <mergeCell ref="BB80:BH80"/>
    <mergeCell ref="BI80:BI82"/>
    <mergeCell ref="AW81:AX81"/>
    <mergeCell ref="AY81:AZ81"/>
    <mergeCell ref="BA81:BA82"/>
    <mergeCell ref="BB81:BC81"/>
    <mergeCell ref="BD81:BE81"/>
    <mergeCell ref="AD80:AE80"/>
    <mergeCell ref="AF80:AG80"/>
    <mergeCell ref="AH80:AI80"/>
    <mergeCell ref="AK80:AL80"/>
    <mergeCell ref="AM80:AN80"/>
    <mergeCell ref="AP80:AQ80"/>
    <mergeCell ref="Q80:R80"/>
    <mergeCell ref="S80:T80"/>
    <mergeCell ref="U80:V80"/>
    <mergeCell ref="X80:Y80"/>
    <mergeCell ref="Z80:AA80"/>
    <mergeCell ref="AB80:AC80"/>
    <mergeCell ref="AP79:AV79"/>
    <mergeCell ref="AW79:BI79"/>
    <mergeCell ref="BJ79:BJ82"/>
    <mergeCell ref="BK79:BK82"/>
    <mergeCell ref="C80:D80"/>
    <mergeCell ref="E80:F80"/>
    <mergeCell ref="G80:H80"/>
    <mergeCell ref="J80:K80"/>
    <mergeCell ref="L80:M80"/>
    <mergeCell ref="N80:O80"/>
    <mergeCell ref="BH56:BH57"/>
    <mergeCell ref="A57:AZ57"/>
    <mergeCell ref="BB57:BG57"/>
    <mergeCell ref="AW78:AZ78"/>
    <mergeCell ref="BB78:BG78"/>
    <mergeCell ref="C79:I79"/>
    <mergeCell ref="J79:P79"/>
    <mergeCell ref="Q79:W79"/>
    <mergeCell ref="X79:AJ79"/>
    <mergeCell ref="AK79:AO79"/>
    <mergeCell ref="AT55:AU55"/>
    <mergeCell ref="AW55:BA55"/>
    <mergeCell ref="BB55:BH55"/>
    <mergeCell ref="BI55:BI57"/>
    <mergeCell ref="AW56:AX56"/>
    <mergeCell ref="AY56:AZ56"/>
    <mergeCell ref="BA56:BA57"/>
    <mergeCell ref="BB56:BC56"/>
    <mergeCell ref="BD56:BE56"/>
    <mergeCell ref="BF56:BG56"/>
    <mergeCell ref="AF55:AG55"/>
    <mergeCell ref="AH55:AI55"/>
    <mergeCell ref="AK55:AL55"/>
    <mergeCell ref="AM55:AN55"/>
    <mergeCell ref="AP55:AQ55"/>
    <mergeCell ref="AR55:AS55"/>
    <mergeCell ref="S55:T55"/>
    <mergeCell ref="U55:V55"/>
    <mergeCell ref="X55:Y55"/>
    <mergeCell ref="Z55:AA55"/>
    <mergeCell ref="AB55:AC55"/>
    <mergeCell ref="AD55:AE55"/>
    <mergeCell ref="AW54:BI54"/>
    <mergeCell ref="BJ54:BJ57"/>
    <mergeCell ref="BK54:BK57"/>
    <mergeCell ref="C55:D55"/>
    <mergeCell ref="E55:F55"/>
    <mergeCell ref="G55:H55"/>
    <mergeCell ref="J55:K55"/>
    <mergeCell ref="L55:M55"/>
    <mergeCell ref="N55:O55"/>
    <mergeCell ref="Q55:R55"/>
    <mergeCell ref="C54:I54"/>
    <mergeCell ref="J54:P54"/>
    <mergeCell ref="Q54:W54"/>
    <mergeCell ref="X54:AJ54"/>
    <mergeCell ref="AK54:AO54"/>
    <mergeCell ref="AP54:AV54"/>
    <mergeCell ref="BF5:BG5"/>
    <mergeCell ref="BH5:BH6"/>
    <mergeCell ref="A6:AV6"/>
    <mergeCell ref="A33:BK33"/>
    <mergeCell ref="AW53:AZ53"/>
    <mergeCell ref="BB53:BG53"/>
    <mergeCell ref="AR4:AS4"/>
    <mergeCell ref="AT4:AU4"/>
    <mergeCell ref="AW4:BA4"/>
    <mergeCell ref="BB4:BH4"/>
    <mergeCell ref="BI4:BI6"/>
    <mergeCell ref="AW5:AX5"/>
    <mergeCell ref="AY5:AZ5"/>
    <mergeCell ref="BA5:BA6"/>
    <mergeCell ref="BB5:BC5"/>
    <mergeCell ref="BD5:BE5"/>
    <mergeCell ref="AD4:AE4"/>
    <mergeCell ref="AF4:AG4"/>
    <mergeCell ref="AH4:AI4"/>
    <mergeCell ref="AK4:AL4"/>
    <mergeCell ref="AM4:AN4"/>
    <mergeCell ref="AP4:AQ4"/>
    <mergeCell ref="Q4:R4"/>
    <mergeCell ref="S4:T4"/>
    <mergeCell ref="U4:V4"/>
    <mergeCell ref="X4:Y4"/>
    <mergeCell ref="Z4:AA4"/>
    <mergeCell ref="AB4:AC4"/>
    <mergeCell ref="C4:D4"/>
    <mergeCell ref="E4:F4"/>
    <mergeCell ref="G4:H4"/>
    <mergeCell ref="J4:K4"/>
    <mergeCell ref="L4:M4"/>
    <mergeCell ref="N4:O4"/>
    <mergeCell ref="A1:BK2"/>
    <mergeCell ref="C3:I3"/>
    <mergeCell ref="J3:P3"/>
    <mergeCell ref="Q3:W3"/>
    <mergeCell ref="X3:AJ3"/>
    <mergeCell ref="AK3:AO3"/>
    <mergeCell ref="AP3:AV3"/>
    <mergeCell ref="AW3:BI3"/>
    <mergeCell ref="BJ3:BJ6"/>
    <mergeCell ref="BK3:B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2014-02-25T04:15:09Z</cp:lastPrinted>
  <dcterms:created xsi:type="dcterms:W3CDTF">2008-10-21T18:31:34Z</dcterms:created>
  <dcterms:modified xsi:type="dcterms:W3CDTF">2016-01-18T00:27:24Z</dcterms:modified>
  <cp:category/>
  <cp:version/>
  <cp:contentType/>
  <cp:contentStatus/>
</cp:coreProperties>
</file>